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0134387\Desktop\LOIC\Menus\Scolaires\2021\Mai\"/>
    </mc:Choice>
  </mc:AlternateContent>
  <bookViews>
    <workbookView xWindow="0" yWindow="0" windowWidth="19200" windowHeight="11445" tabRatio="469"/>
  </bookViews>
  <sheets>
    <sheet name="BASE 5j" sheetId="1" r:id="rId1"/>
    <sheet name="F. LIAISON " sheetId="13" r:id="rId2"/>
  </sheets>
  <externalReferences>
    <externalReference r:id="rId3"/>
    <externalReference r:id="rId4"/>
    <externalReference r:id="rId5"/>
    <externalReference r:id="rId6"/>
    <externalReference r:id="rId7"/>
    <externalReference r:id="rId8"/>
  </externalReferences>
  <definedNames>
    <definedName name="aaa">#REF!</definedName>
    <definedName name="CODE_PRESTATION">#REF!</definedName>
    <definedName name="CUISSON_POINTS" localSheetId="1">'[1]00-BASE'!$G$3:$G$337</definedName>
    <definedName name="CUISSON_POINTS">'[2]00-BASE'!$G$3:$G$337</definedName>
    <definedName name="DESSERT_PRODUIT_LAITIER">#REF!</definedName>
    <definedName name="DIET_CRU" localSheetId="1">'[1]00-BASE'!$K$3:$K$337</definedName>
    <definedName name="DIET_CRU">'[2]00-BASE'!$K$3:$K$337</definedName>
    <definedName name="DIET_CUI" localSheetId="1">'[1]00-BASE'!$L$3:$L$337</definedName>
    <definedName name="DIET_CUI">'[2]00-BASE'!$L$3:$L$337</definedName>
    <definedName name="DIET_FEC" localSheetId="1">'[1]00-BASE'!$N$3:$N$337</definedName>
    <definedName name="DIET_FEC">'[2]00-BASE'!$N$3:$N$337</definedName>
    <definedName name="DIET_PRL" localSheetId="1">'[1]00-BASE'!$O$3:$O$337</definedName>
    <definedName name="DIET_PRL">'[2]00-BASE'!$O$3:$O$337</definedName>
    <definedName name="DIET_PRO" localSheetId="1">'[1]00-BASE'!$M$3:$M$337</definedName>
    <definedName name="DIET_PRO">'[2]00-BASE'!$M$3:$M$337</definedName>
    <definedName name="ENTRÉE">#REF!</definedName>
    <definedName name="ENTRÉES" localSheetId="1">[3]Base!$A$2:$A$190</definedName>
    <definedName name="ENTRÉES">[4]Base!$A$2:$A$190</definedName>
    <definedName name="EXPEDITION_POINTS" localSheetId="1">'[1]00-BASE'!$I$3:$I$337</definedName>
    <definedName name="EXPEDITION_POINTS">'[2]00-BASE'!$I$3:$I$337</definedName>
    <definedName name="Ingrédient" localSheetId="1">'[3]02. Valeurs_nutritionnelles'!$B$2:$B$568</definedName>
    <definedName name="Ingrédient">'[4]02. Valeurs_nutritionnelles'!$B$2:$B$568</definedName>
    <definedName name="Ingrédients" localSheetId="1">'[3]02. Valeurs_nutritionnelles'!$B$2:$B$567</definedName>
    <definedName name="Ingrédients">'[4]02. Valeurs_nutritionnelles'!$B$2:$B$567</definedName>
    <definedName name="LÉGUME">#REF!</definedName>
    <definedName name="LÉGUMES" localSheetId="1">[5]Base!$D$2:$D$103</definedName>
    <definedName name="LÉGUMES">[6]Base!$D$2:$D$103</definedName>
    <definedName name="LISTE_DES_PLATS" localSheetId="1">[3]Base!$G$2:$G$619</definedName>
    <definedName name="LISTE_DES_PLATS">[4]Base!$G$2:$G$619</definedName>
    <definedName name="LISTE_PLATS" localSheetId="1">'[1]00-BASE'!$C$3:$C$337</definedName>
    <definedName name="LISTE_PLATS">'[2]00-BASE'!$C$3:$C$337</definedName>
    <definedName name="Matériel_F" localSheetId="1">'[1]00-BASE'!$E$3:$E$337</definedName>
    <definedName name="Matériel_F">'[2]00-BASE'!$E$3:$E$337</definedName>
    <definedName name="Matériel_M" localSheetId="1">'[1]00-BASE'!$D$3:$D$337</definedName>
    <definedName name="Matériel_M">'[2]00-BASE'!$D$3:$D$337</definedName>
    <definedName name="Matériel_S" localSheetId="1">'[1]00-BASE'!$F$3:$F$337</definedName>
    <definedName name="Matériel_S">'[2]00-BASE'!$F$3:$F$337</definedName>
    <definedName name="MERCREDIS">#REF!</definedName>
    <definedName name="PLAT_PROTIDIQUE">#REF!</definedName>
    <definedName name="PLATS_PROTIDIQUES" localSheetId="1">[3]Base!$B$2:$B$154</definedName>
    <definedName name="PLATS_PROTIDIQUES">[4]Base!$B$2:$B$154</definedName>
    <definedName name="SAUCES" localSheetId="1">[3]Base!$C$2:$C$15</definedName>
    <definedName name="SAUCES">[4]Base!$C$2:$C$15</definedName>
    <definedName name="TRANCHAGE_POINTS" localSheetId="1">'[1]00-BASE'!$J$3:$J$337</definedName>
    <definedName name="TRANCHAGE_POINTS">'[2]00-BASE'!$J$3:$J$337</definedName>
    <definedName name="Z_A13F5883_336E_4C58_BA32_AC64F58380EC_.wvu.PrintArea" localSheetId="0" hidden="1">'BASE 5j'!$A$1:$N$33,'BASE 5j'!#REF!,'BASE 5j'!#REF!,'BASE 5j'!#REF!</definedName>
    <definedName name="Z_A82FC5A0_75B2_49EF_AEBD_15C1256D98FE_.wvu.PrintArea" localSheetId="0" hidden="1">'BASE 5j'!$A$1:$N$33,'BASE 5j'!#REF!,'BASE 5j'!#REF!,'BASE 5j'!#REF!</definedName>
    <definedName name="_xlnm.Print_Area" localSheetId="0">'BASE 5j'!$A$1:$N$163</definedName>
    <definedName name="_xlnm.Print_Area" localSheetId="1">'F. LIAISON '!$C$1:$Y$171</definedName>
    <definedName name="ZONE_FROIDE_POINTS" localSheetId="1">'[1]00-BASE'!$H$3:$H$337</definedName>
    <definedName name="ZONE_FROIDE_POINTS">'[2]00-BASE'!$H$3:$H$337</definedName>
  </definedNames>
  <calcPr calcId="162913" calcMode="manual"/>
  <customWorkbookViews>
    <customWorkbookView name="Julien - Affichage personnalisé" guid="{A13F5883-336E-4C58-BA32-AC64F58380EC}" mergeInterval="0" personalView="1" maximized="1" xWindow="1" yWindow="1" windowWidth="1600" windowHeight="684" tabRatio="953" activeSheetId="1"/>
    <customWorkbookView name="j.hilary - Affichage personnalisé" guid="{A82FC5A0-75B2-49EF-AEBD-15C1256D98FE}" mergeInterval="0" personalView="1" maximized="1" xWindow="1" yWindow="1" windowWidth="1280" windowHeight="833" tabRatio="953" activeSheetId="9"/>
  </customWorkbookViews>
</workbook>
</file>

<file path=xl/calcChain.xml><?xml version="1.0" encoding="utf-8"?>
<calcChain xmlns="http://schemas.openxmlformats.org/spreadsheetml/2006/main">
  <c r="C20" i="13" l="1"/>
  <c r="C25" i="13" s="1"/>
  <c r="C30" i="13" s="1"/>
  <c r="C35" i="13" s="1"/>
  <c r="O15" i="13" s="1"/>
  <c r="O20" i="13" s="1"/>
  <c r="O25" i="13" s="1"/>
  <c r="O30" i="13" s="1"/>
  <c r="O35" i="13" s="1"/>
  <c r="C58" i="13" s="1"/>
  <c r="C63" i="13" s="1"/>
  <c r="C68" i="13" s="1"/>
  <c r="C73" i="13" s="1"/>
  <c r="C78" i="13" s="1"/>
  <c r="O58" i="13" s="1"/>
  <c r="O63" i="13" s="1"/>
  <c r="O68" i="13" s="1"/>
  <c r="O73" i="13" s="1"/>
  <c r="O78" i="13" s="1"/>
  <c r="C101" i="13" s="1"/>
  <c r="C106" i="13" s="1"/>
  <c r="P167" i="13" l="1"/>
  <c r="D167" i="13"/>
  <c r="P166" i="13"/>
  <c r="D166" i="13"/>
  <c r="P165" i="13"/>
  <c r="D165" i="13"/>
  <c r="P164" i="13"/>
  <c r="D164" i="13"/>
  <c r="P163" i="13"/>
  <c r="D163" i="13"/>
  <c r="P162" i="13"/>
  <c r="D162" i="13"/>
  <c r="P161" i="13"/>
  <c r="D161" i="13"/>
  <c r="P160" i="13"/>
  <c r="D160" i="13"/>
  <c r="P159" i="13"/>
  <c r="D159" i="13"/>
  <c r="P158" i="13"/>
  <c r="D158" i="13"/>
  <c r="P157" i="13"/>
  <c r="D157" i="13"/>
  <c r="P156" i="13"/>
  <c r="D156" i="13"/>
  <c r="P155" i="13"/>
  <c r="D155" i="13"/>
  <c r="P154" i="13"/>
  <c r="D154" i="13"/>
  <c r="P153" i="13"/>
  <c r="D153" i="13"/>
  <c r="P152" i="13"/>
  <c r="D152" i="13"/>
  <c r="P151" i="13"/>
  <c r="D151" i="13"/>
  <c r="P150" i="13"/>
  <c r="D150" i="13"/>
  <c r="P149" i="13"/>
  <c r="D149" i="13"/>
  <c r="P148" i="13"/>
  <c r="D148" i="13"/>
  <c r="P147" i="13"/>
  <c r="D147" i="13"/>
  <c r="P146" i="13"/>
  <c r="D146" i="13"/>
  <c r="P145" i="13"/>
  <c r="D145" i="13"/>
  <c r="P144" i="13"/>
  <c r="D144" i="13"/>
  <c r="P143" i="13"/>
  <c r="D143" i="13"/>
  <c r="Y132" i="13"/>
  <c r="Q132" i="13"/>
  <c r="O132" i="13"/>
  <c r="M132" i="13"/>
  <c r="E132" i="13"/>
  <c r="C132" i="13"/>
  <c r="P124" i="13"/>
  <c r="D124" i="13"/>
  <c r="P123" i="13"/>
  <c r="D123" i="13"/>
  <c r="D122" i="13"/>
  <c r="P121" i="13"/>
  <c r="D121" i="13"/>
  <c r="P120" i="13"/>
  <c r="D120" i="13"/>
  <c r="P119" i="13"/>
  <c r="D119" i="13"/>
  <c r="P118" i="13"/>
  <c r="D118" i="13"/>
  <c r="D117" i="13"/>
  <c r="P116" i="13"/>
  <c r="D116" i="13"/>
  <c r="P115" i="13"/>
  <c r="D115" i="13"/>
  <c r="P114" i="13"/>
  <c r="D114" i="13"/>
  <c r="P113" i="13"/>
  <c r="D113" i="13"/>
  <c r="P112" i="13"/>
  <c r="D112" i="13"/>
  <c r="P111" i="13"/>
  <c r="D111" i="13"/>
  <c r="P110" i="13"/>
  <c r="D110" i="13"/>
  <c r="P109" i="13"/>
  <c r="D109" i="13"/>
  <c r="P108" i="13"/>
  <c r="D108" i="13"/>
  <c r="P107" i="13"/>
  <c r="D107" i="13"/>
  <c r="P106" i="13"/>
  <c r="D106" i="13"/>
  <c r="P105" i="13"/>
  <c r="D105" i="13"/>
  <c r="P104" i="13"/>
  <c r="D104" i="13"/>
  <c r="P103" i="13"/>
  <c r="D103" i="13"/>
  <c r="P102" i="13"/>
  <c r="D102" i="13"/>
  <c r="P101" i="13"/>
  <c r="D101" i="13"/>
  <c r="P100" i="13"/>
  <c r="D100" i="13"/>
  <c r="Y89" i="13"/>
  <c r="Q89" i="13"/>
  <c r="O89" i="13"/>
  <c r="M89" i="13"/>
  <c r="E89" i="13"/>
  <c r="C89" i="13"/>
  <c r="P81" i="13"/>
  <c r="D81" i="13"/>
  <c r="P80" i="13"/>
  <c r="D80" i="13"/>
  <c r="P79" i="13"/>
  <c r="D79" i="13"/>
  <c r="P78" i="13"/>
  <c r="D78" i="13"/>
  <c r="P77" i="13"/>
  <c r="D77" i="13"/>
  <c r="P76" i="13"/>
  <c r="D76" i="13"/>
  <c r="P75" i="13"/>
  <c r="D75" i="13"/>
  <c r="D74" i="13"/>
  <c r="P73" i="13"/>
  <c r="D73" i="13"/>
  <c r="P72" i="13"/>
  <c r="D72" i="13"/>
  <c r="P71" i="13"/>
  <c r="D71" i="13"/>
  <c r="P70" i="13"/>
  <c r="D70" i="13"/>
  <c r="P69" i="13"/>
  <c r="D69" i="13"/>
  <c r="P68" i="13"/>
  <c r="D68" i="13"/>
  <c r="P67" i="13"/>
  <c r="D67" i="13"/>
  <c r="P66" i="13"/>
  <c r="D66" i="13"/>
  <c r="P65" i="13"/>
  <c r="D65" i="13"/>
  <c r="P64" i="13"/>
  <c r="P63" i="13"/>
  <c r="D63" i="13"/>
  <c r="P62" i="13"/>
  <c r="D62" i="13"/>
  <c r="P61" i="13"/>
  <c r="D61" i="13"/>
  <c r="P60" i="13"/>
  <c r="D60" i="13"/>
  <c r="P59" i="13"/>
  <c r="D59" i="13"/>
  <c r="P58" i="13"/>
  <c r="D58" i="13"/>
  <c r="P57" i="13"/>
  <c r="D57" i="13"/>
  <c r="Y46" i="13"/>
  <c r="Q46" i="13"/>
  <c r="O46" i="13"/>
  <c r="M46" i="13"/>
  <c r="E46" i="13"/>
  <c r="C46" i="13"/>
  <c r="P38" i="13"/>
  <c r="D38" i="13"/>
  <c r="P37" i="13"/>
  <c r="D37" i="13"/>
  <c r="D36" i="13"/>
  <c r="P35" i="13"/>
  <c r="D35" i="13"/>
  <c r="P34" i="13"/>
  <c r="D34" i="13"/>
  <c r="P33" i="13"/>
  <c r="D33" i="13"/>
  <c r="P32" i="13"/>
  <c r="D32" i="13"/>
  <c r="P31" i="13"/>
  <c r="D31" i="13"/>
  <c r="P30" i="13"/>
  <c r="D30" i="13"/>
  <c r="P29" i="13"/>
  <c r="D29" i="13"/>
  <c r="P28" i="13"/>
  <c r="D28" i="13"/>
  <c r="P27" i="13"/>
  <c r="D27" i="13"/>
  <c r="P26" i="13"/>
  <c r="D26" i="13"/>
  <c r="P25" i="13"/>
  <c r="D25" i="13"/>
  <c r="P24" i="13"/>
  <c r="D24" i="13"/>
  <c r="P23" i="13"/>
  <c r="D23" i="13"/>
  <c r="P22" i="13"/>
  <c r="D22" i="13"/>
  <c r="P21" i="13"/>
  <c r="D21" i="13"/>
  <c r="P20" i="13"/>
  <c r="D20" i="13"/>
  <c r="C111" i="13"/>
  <c r="P19" i="13"/>
  <c r="D19" i="13"/>
  <c r="P18" i="13"/>
  <c r="D18" i="13"/>
  <c r="P17" i="13"/>
  <c r="D17" i="13"/>
  <c r="P16" i="13"/>
  <c r="D16" i="13"/>
  <c r="P15" i="13"/>
  <c r="D15" i="13"/>
  <c r="P14" i="13"/>
  <c r="D14" i="13"/>
  <c r="Y3" i="13"/>
  <c r="Q3" i="13"/>
  <c r="O3" i="13"/>
  <c r="M3" i="13"/>
  <c r="E3" i="13"/>
  <c r="P111" i="1"/>
  <c r="P78" i="1"/>
  <c r="P71" i="1"/>
  <c r="P45" i="1"/>
  <c r="P38" i="1"/>
  <c r="C116" i="13" l="1"/>
  <c r="C121" i="13" s="1"/>
  <c r="O101" i="13" s="1"/>
  <c r="O106" i="13" s="1"/>
  <c r="O111" i="13" s="1"/>
  <c r="O116" i="13" s="1"/>
  <c r="O121" i="13" s="1"/>
  <c r="C144" i="13" s="1"/>
  <c r="C149" i="13" s="1"/>
  <c r="C154" i="13" s="1"/>
  <c r="C159" i="13" s="1"/>
  <c r="C164" i="13" s="1"/>
  <c r="O144" i="13" s="1"/>
  <c r="O149" i="13" s="1"/>
  <c r="O154" i="13" s="1"/>
  <c r="O159" i="13" s="1"/>
  <c r="O164" i="13" s="1"/>
</calcChain>
</file>

<file path=xl/sharedStrings.xml><?xml version="1.0" encoding="utf-8"?>
<sst xmlns="http://schemas.openxmlformats.org/spreadsheetml/2006/main" count="987" uniqueCount="145">
  <si>
    <t>Dessert</t>
  </si>
  <si>
    <t>Produit                            laitier</t>
  </si>
  <si>
    <t>Plat                                                principal</t>
  </si>
  <si>
    <t>Entrée</t>
  </si>
  <si>
    <t xml:space="preserve"> </t>
  </si>
  <si>
    <t>Date initiale (menu)</t>
  </si>
  <si>
    <t>Premier service (titre)</t>
  </si>
  <si>
    <t>Dernier service (titre)</t>
  </si>
  <si>
    <t>N° première semaine</t>
  </si>
  <si>
    <t>Légume                                      Féculent</t>
  </si>
  <si>
    <t>Lundi</t>
  </si>
  <si>
    <t>Mardi</t>
  </si>
  <si>
    <t>Mercredi</t>
  </si>
  <si>
    <t>Jeudi</t>
  </si>
  <si>
    <t>Vendredi</t>
  </si>
  <si>
    <t>Code prestation</t>
  </si>
  <si>
    <t>(5é.5j)</t>
  </si>
  <si>
    <t>lundi 3 septembre</t>
  </si>
  <si>
    <t xml:space="preserve">lundi 10 septembre </t>
  </si>
  <si>
    <t>lundi 17 septembre</t>
  </si>
  <si>
    <t>vendredi 21 septembre 2012</t>
  </si>
  <si>
    <t>vendredi 7 septembre 2012</t>
  </si>
  <si>
    <t>vendredi 14 septembre 2012</t>
  </si>
  <si>
    <t>vendredi 28 septembre 2012</t>
  </si>
  <si>
    <t>1er jour</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</si>
  <si>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</si>
  <si>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</si>
  <si>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</si>
  <si>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</si>
  <si>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</si>
  <si>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</si>
  <si>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</si>
  <si>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</si>
  <si>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</si>
  <si>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</si>
  <si>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</si>
  <si>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</si>
  <si>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</si>
  <si>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</si>
  <si>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</si>
  <si>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</si>
  <si>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</si>
  <si>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</si>
  <si>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q</t>
  </si>
  <si>
    <t>TA : Très Apprécié, A : apprécié, NA : Non Apprécié. En cas de changement, merci d’indiquer le plat servi en rayant le plat renseigné.</t>
  </si>
  <si>
    <t>Commentaires sur la logistique, les livraisons, etc.</t>
  </si>
  <si>
    <t>Réf : ENR.COM.11 / V4
Création : 2011
Révision : 1.09.2010
Page : 1</t>
  </si>
  <si>
    <t>Réf : ENR.COM.11 / V4
Création : 2011
Révision : 
Page : 1</t>
  </si>
  <si>
    <t>Menu scolaire</t>
  </si>
  <si>
    <t>Poêlée de légumes</t>
  </si>
  <si>
    <t>Pomme de terre persillées</t>
  </si>
  <si>
    <t>frites</t>
  </si>
  <si>
    <t>+</t>
  </si>
  <si>
    <t>*</t>
  </si>
  <si>
    <t>Semaine 12</t>
  </si>
  <si>
    <t>Semaine 13</t>
  </si>
  <si>
    <t xml:space="preserve">Semaine </t>
  </si>
  <si>
    <t>Année 2020/2021</t>
  </si>
  <si>
    <t>Menus du Lundi 26 Avril au Vendredi 30 Avril 2021</t>
  </si>
  <si>
    <t>Menus du Lundi 03 Mai au Vendredi 07 Mai 2021</t>
  </si>
  <si>
    <t>Betteraves vinaigrette</t>
  </si>
  <si>
    <t>Boulette de bœuf sauce napolitaine</t>
  </si>
  <si>
    <t>Semoule</t>
  </si>
  <si>
    <t>Yaourt nature</t>
  </si>
  <si>
    <t>Fruit</t>
  </si>
  <si>
    <t>Crème chocolat</t>
  </si>
  <si>
    <t>Vache qui rit</t>
  </si>
  <si>
    <t>Haricots verts persillés</t>
  </si>
  <si>
    <t>Blanquette de veau</t>
  </si>
  <si>
    <t>Blé provençal</t>
  </si>
  <si>
    <t>Tomates vinaigrette</t>
  </si>
  <si>
    <t>Rôti de porc aux herbes</t>
  </si>
  <si>
    <t>Courgettes béchamel</t>
  </si>
  <si>
    <t>Camembert</t>
  </si>
  <si>
    <t>Compote de fruits</t>
  </si>
  <si>
    <t>Brownies</t>
  </si>
  <si>
    <t>Carottes aux herbes</t>
  </si>
  <si>
    <t>Quenelles natures sauce tomate</t>
  </si>
  <si>
    <t>Persillade de pommes de terre</t>
  </si>
  <si>
    <t>Céleri rémoulade</t>
  </si>
  <si>
    <t>Nugget's de poisson</t>
  </si>
  <si>
    <t>Fromy</t>
  </si>
  <si>
    <t>FERIE</t>
  </si>
  <si>
    <t>Friand fromage</t>
  </si>
  <si>
    <t>Aiguillettes de poulet au jus</t>
  </si>
  <si>
    <t>Petits pois</t>
  </si>
  <si>
    <t>Flan vanille</t>
  </si>
  <si>
    <t>Petit suisse sucré</t>
  </si>
  <si>
    <t>Ratatouille</t>
  </si>
  <si>
    <t>Tarte tomate/chèvre</t>
  </si>
  <si>
    <t>Chou rouge vinaigrette</t>
  </si>
  <si>
    <t>Salade tomate/maïs</t>
  </si>
  <si>
    <t>Steak haché sauce moutarde</t>
  </si>
  <si>
    <t>Riz à la tomate</t>
  </si>
  <si>
    <t>Petit moulé ail et fines herbes</t>
  </si>
  <si>
    <t>Mousse chocolat</t>
  </si>
  <si>
    <t>Tarte normande</t>
  </si>
  <si>
    <t>Carré frais</t>
  </si>
  <si>
    <t>Coquillettes</t>
  </si>
  <si>
    <t>Filet de hoki sce provençale</t>
  </si>
  <si>
    <t>Mortadelle</t>
  </si>
  <si>
    <t>Menus du Lundi 17 Mai au Vendredi 21 Mai 2021</t>
  </si>
  <si>
    <t>Saucisse de Toulouse</t>
  </si>
  <si>
    <t>Salade verte</t>
  </si>
  <si>
    <t>Paupiette de dinde au jus</t>
  </si>
  <si>
    <t>Boulgour</t>
  </si>
  <si>
    <t>Tomme noire</t>
  </si>
  <si>
    <t>Nid d'abeille</t>
  </si>
  <si>
    <t>Gouda</t>
  </si>
  <si>
    <t>Purée de potiron</t>
  </si>
  <si>
    <t>Chou blanc vinaigrette</t>
  </si>
  <si>
    <t>Roulé fromage</t>
  </si>
  <si>
    <t>Chou-fleur persillé</t>
  </si>
  <si>
    <t>Brie</t>
  </si>
  <si>
    <t>Carottes râpées</t>
  </si>
  <si>
    <t>Haricots beurre</t>
  </si>
  <si>
    <t>Quiche lorraine</t>
  </si>
  <si>
    <t>Macédoine mayonnaise</t>
  </si>
  <si>
    <t>***</t>
  </si>
  <si>
    <t>Concombre vinaigrette</t>
  </si>
  <si>
    <t>Filet de colin sauce citron</t>
  </si>
  <si>
    <t>Tarte abricot</t>
  </si>
  <si>
    <t>Tomme blanche</t>
  </si>
  <si>
    <t>Chevrétine</t>
  </si>
  <si>
    <t>Mimolette</t>
  </si>
  <si>
    <t>Steak haché (bio) sce forestière</t>
  </si>
  <si>
    <t xml:space="preserve">Carottes (bio) </t>
  </si>
  <si>
    <t xml:space="preserve">Betteraves vinaigrette (bio) </t>
  </si>
  <si>
    <t>Edam (bio)</t>
  </si>
  <si>
    <t>Yaourt aromatisé vanille (bio)</t>
  </si>
  <si>
    <t>Crêpe fromage</t>
  </si>
  <si>
    <t>Salami</t>
  </si>
  <si>
    <t>Riz créole</t>
  </si>
  <si>
    <t>Raviolis de légumes (PU)</t>
  </si>
  <si>
    <t>Lasagnes au saumon (PU)</t>
  </si>
  <si>
    <t>Abricot au sirop</t>
  </si>
  <si>
    <t>Emmental</t>
  </si>
  <si>
    <t>Menus du Lundi 24 Mai au Vendredi 28 Mai 2021</t>
  </si>
  <si>
    <t>Chanteneige</t>
  </si>
  <si>
    <t>Fromage blanc</t>
  </si>
  <si>
    <t>Sauté de porc sce moutarde</t>
  </si>
  <si>
    <t>Frites</t>
  </si>
  <si>
    <t>Menus du Lundi 10 Mai au Vendredi 14 Mai 2021</t>
  </si>
  <si>
    <t>Beignet chocolat</t>
  </si>
  <si>
    <t>Salade de fruits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</si>
</sst>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 mmm"/>
    <numFmt numFmtId="165" formatCode="[$-40C]d\ mmmm\ yyyy;@"/>
  </numFmts>
  <fonts count="92" x14ac:knownFonts="1">
    <font>
      <sz val="11"/>
      <color theme="1"/>
      <name val="Calibri"/>
      <family val="2"/>
      <scheme val="minor"/>
    </font>
    <font>
      <sz val="8"/>
      <color indexed="23"/>
      <name val="Calibri"/>
      <family val="2"/>
    </font>
    <font>
      <sz val="10"/>
      <name val="Arial"/>
      <family val="2"/>
    </font>
    <font>
      <b/>
      <sz val="36"/>
      <name val="Freestyle Script"/>
      <family val="4"/>
    </font>
    <font>
      <b/>
      <sz val="14"/>
      <name val="Comic Sans MS"/>
      <family val="4"/>
    </font>
    <font>
      <sz val="11"/>
      <color theme="1"/>
      <name val="Calibri"/>
      <family val="2"/>
      <scheme val="minor"/>
    </font>
    <font>
      <b/>
      <sz val="11"/>
      <name val="Calibri"/>
      <family val="2"/>
      <scheme val="minor"/>
    </font>
    <font>
      <sz val="9"/>
      <color theme="1"/>
      <name val="Calibri"/>
      <family val="2"/>
    </font>
    <font>
      <b/>
      <sz val="11"/>
      <color theme="1"/>
      <name val="Calibri"/>
      <family val="2"/>
      <scheme val="minor"/>
    </font>
    <font>
      <b/>
      <sz val="11"/>
      <color theme="0"/>
      <name val="Calibri"/>
      <family val="2"/>
      <scheme val="minor"/>
    </font>
    <font>
      <sz val="36"/>
      <color rgb="FFFF0000"/>
      <name val="Calibri"/>
      <family val="2"/>
      <scheme val="minor"/>
    </font>
    <font>
      <sz val="11"/>
      <color theme="0" tint="-0.499984740745262"/>
      <name val="Calibri"/>
      <family val="2"/>
      <scheme val="minor"/>
    </font>
    <font>
      <sz val="12"/>
      <color theme="0" tint="-0.499984740745262"/>
      <name val="Jokerman"/>
      <family val="5"/>
    </font>
    <font>
      <b/>
      <sz val="20"/>
      <color rgb="FF00B0F0"/>
      <name val="Calibri"/>
      <family val="2"/>
      <scheme val="minor"/>
    </font>
    <font>
      <b/>
      <sz val="16"/>
      <color rgb="FFCC0099"/>
      <name val="Calibri"/>
      <family val="2"/>
      <scheme val="minor"/>
    </font>
    <font>
      <b/>
      <sz val="9"/>
      <color theme="0" tint="-0.499984740745262"/>
      <name val="Calibri"/>
      <family val="2"/>
      <scheme val="minor"/>
    </font>
    <font>
      <b/>
      <i/>
      <sz val="11"/>
      <color theme="8"/>
      <name val="Calibri"/>
      <family val="2"/>
      <scheme val="minor"/>
    </font>
    <font>
      <sz val="9"/>
      <color theme="1"/>
      <name val="Calibri"/>
      <family val="2"/>
      <scheme val="minor"/>
    </font>
    <font>
      <b/>
      <sz val="36"/>
      <color rgb="FFFF0000"/>
      <name val="Calibri"/>
      <family val="2"/>
      <scheme val="minor"/>
    </font>
    <font>
      <b/>
      <sz val="8"/>
      <color theme="0"/>
      <name val="Calibri"/>
      <family val="2"/>
      <scheme val="minor"/>
    </font>
    <font>
      <b/>
      <sz val="8"/>
      <color rgb="FFFF0000"/>
      <name val="Calibri"/>
      <family val="2"/>
      <scheme val="minor"/>
    </font>
    <font>
      <sz val="8"/>
      <color theme="0"/>
      <name val="Calibri"/>
      <family val="2"/>
      <scheme val="minor"/>
    </font>
    <font>
      <sz val="14"/>
      <color rgb="FF99CC00"/>
      <name val="Arial"/>
      <family val="2"/>
    </font>
    <font>
      <sz val="13"/>
      <color theme="9"/>
      <name val="Comic Sans MS"/>
      <family val="4"/>
    </font>
    <font>
      <u/>
      <sz val="9"/>
      <color rgb="FF7F7F7F"/>
      <name val="Calibri"/>
      <family val="2"/>
      <scheme val="minor"/>
    </font>
    <font>
      <sz val="8"/>
      <color rgb="FFFF0000"/>
      <name val="Calibri"/>
      <family val="2"/>
      <scheme val="minor"/>
    </font>
    <font>
      <sz val="14"/>
      <color rgb="FF0070C0"/>
      <name val="Arial"/>
      <family val="2"/>
    </font>
    <font>
      <sz val="8"/>
      <color rgb="FF0066FF"/>
      <name val="Arial"/>
      <family val="2"/>
    </font>
    <font>
      <sz val="14"/>
      <color theme="9" tint="-0.499984740745262"/>
      <name val="Arial"/>
      <family val="2"/>
    </font>
    <font>
      <b/>
      <sz val="36"/>
      <color rgb="FF5B2B2F"/>
      <name val="Freestyle Script"/>
      <family val="4"/>
    </font>
    <font>
      <sz val="16"/>
      <color theme="0" tint="-0.499984740745262"/>
      <name val="Comic Sans MS"/>
      <family val="4"/>
    </font>
    <font>
      <b/>
      <sz val="18"/>
      <color rgb="FF5B2B2F"/>
      <name val="Eras Medium ITC"/>
      <family val="2"/>
    </font>
    <font>
      <sz val="14"/>
      <color rgb="FF222222"/>
      <name val="Arial"/>
      <family val="2"/>
    </font>
    <font>
      <sz val="8"/>
      <name val="Calibri"/>
      <family val="2"/>
      <scheme val="minor"/>
    </font>
    <font>
      <sz val="9"/>
      <color theme="1"/>
      <name val="Arial"/>
      <family val="2"/>
    </font>
    <font>
      <b/>
      <sz val="14"/>
      <color theme="9" tint="-0.499984740745262"/>
      <name val="Comic Sans MS"/>
      <family val="4"/>
    </font>
    <font>
      <b/>
      <sz val="14"/>
      <color rgb="FF00B050"/>
      <name val="Comic Sans MS"/>
      <family val="4"/>
    </font>
    <font>
      <sz val="12"/>
      <color rgb="FF0044CC"/>
      <name val="Arial"/>
      <family val="2"/>
    </font>
    <font>
      <sz val="14"/>
      <color theme="0" tint="-0.499984740745262"/>
      <name val="Eras Medium ITC"/>
      <family val="2"/>
    </font>
    <font>
      <sz val="11"/>
      <color theme="0" tint="-0.499984740745262"/>
      <name val="Comic Sans MS"/>
      <family val="4"/>
    </font>
    <font>
      <sz val="14"/>
      <color rgb="FFCC0099"/>
      <name val="Eras Medium ITC"/>
      <family val="2"/>
    </font>
    <font>
      <sz val="14"/>
      <color rgb="FFFF0000"/>
      <name val="Eras Medium ITC"/>
      <family val="2"/>
    </font>
    <font>
      <sz val="14"/>
      <color theme="9" tint="-0.499984740745262"/>
      <name val="Eras Medium ITC"/>
      <family val="2"/>
    </font>
    <font>
      <sz val="14"/>
      <color rgb="FF0070C0"/>
      <name val="Eras Medium ITC"/>
      <family val="2"/>
    </font>
    <font>
      <sz val="10"/>
      <color theme="0" tint="-0.34998626667073579"/>
      <name val="Calibri"/>
      <family val="2"/>
      <scheme val="minor"/>
    </font>
    <font>
      <sz val="8"/>
      <color rgb="FF000000"/>
      <name val="Verdana"/>
      <family val="2"/>
    </font>
    <font>
      <sz val="14"/>
      <name val="Eras Medium ITC"/>
      <family val="2"/>
    </font>
    <font>
      <sz val="14"/>
      <color theme="1"/>
      <name val="Eras Medium ITC"/>
      <family val="2"/>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b/>
      <sz val="48"/>
      <color rgb="FFFF00FF"/>
      <name val="Freestyle Script"/>
      <family val="4"/>
    </font>
    <font>
      <b/>
      <sz val="36"/>
      <color rgb="FFFF00FF"/>
      <name val="Freestyle Script"/>
      <family val="4"/>
    </font>
    <font>
      <b/>
      <sz val="36"/>
      <color rgb="FFFFC000"/>
      <name val="Freestyle Script"/>
      <family val="4"/>
    </font>
    <font>
      <sz val="11"/>
      <name val="Calibri"/>
      <family val="2"/>
      <scheme val="minor"/>
    </font>
    <font>
      <b/>
      <sz val="20"/>
      <color rgb="FF7030A0"/>
      <name val="Eras Medium ITC"/>
      <family val="2"/>
    </font>
    <font>
      <sz val="10"/>
      <color rgb="FF1020D0"/>
      <name val="Arial"/>
      <family val="2"/>
    </font>
    <font>
      <b/>
      <sz val="14"/>
      <color rgb="FF00B050"/>
      <name val="Lucida Calligraphy"/>
      <family val="4"/>
    </font>
    <font>
      <b/>
      <sz val="14"/>
      <color theme="0" tint="-0.499984740745262"/>
      <name val="Lucida Calligraphy"/>
      <family val="4"/>
    </font>
    <font>
      <b/>
      <sz val="14"/>
      <color rgb="FFFF0000"/>
      <name val="Lucida Calligraphy"/>
      <family val="4"/>
    </font>
    <font>
      <b/>
      <sz val="14"/>
      <name val="Lucida Calligraphy"/>
      <family val="4"/>
    </font>
    <font>
      <b/>
      <sz val="14"/>
      <color theme="9" tint="-0.499984740745262"/>
      <name val="Lucida Calligraphy"/>
      <family val="4"/>
    </font>
    <font>
      <b/>
      <sz val="14"/>
      <color rgb="FF0070C0"/>
      <name val="Lucida Calligraphy"/>
      <family val="4"/>
    </font>
    <font>
      <b/>
      <sz val="14"/>
      <color theme="9"/>
      <name val="Lucida Calligraphy"/>
      <family val="4"/>
    </font>
    <font>
      <sz val="11"/>
      <color theme="1"/>
      <name val="Lucida Calligraphy"/>
      <family val="4"/>
    </font>
    <font>
      <b/>
      <sz val="14"/>
      <color theme="8" tint="-0.499984740745262"/>
      <name val="Lucida Calligraphy"/>
      <family val="4"/>
    </font>
    <font>
      <sz val="16"/>
      <color theme="0" tint="-0.499984740745262"/>
      <name val="Lucida Calligraphy"/>
      <family val="4"/>
    </font>
    <font>
      <b/>
      <sz val="16"/>
      <color rgb="FFFFC000"/>
      <name val="Lucida Calligraphy"/>
      <family val="4"/>
    </font>
    <font>
      <b/>
      <sz val="14"/>
      <color theme="1"/>
      <name val="Lucida Calligraphy"/>
      <family val="4"/>
    </font>
    <font>
      <b/>
      <sz val="14"/>
      <color rgb="FFFF00FF"/>
      <name val="Lucida Calligraphy"/>
      <family val="4"/>
    </font>
    <font>
      <sz val="14"/>
      <color theme="0" tint="-0.499984740745262"/>
      <name val="Comic Sans MS"/>
      <family val="4"/>
    </font>
    <font>
      <sz val="14"/>
      <color theme="1"/>
      <name val="Lucida Calligraphy"/>
      <family val="4"/>
    </font>
    <font>
      <sz val="14"/>
      <color rgb="FF222222"/>
      <name val="Lucida Calligraphy"/>
      <family val="4"/>
    </font>
    <font>
      <sz val="11"/>
      <color rgb="FF0A88D3"/>
      <name val="Calibri"/>
      <family val="2"/>
      <scheme val="minor"/>
    </font>
    <font>
      <b/>
      <sz val="14"/>
      <color rgb="FF92D050"/>
      <name val="Lucida Calligraphy"/>
      <family val="4"/>
    </font>
    <font>
      <b/>
      <sz val="14"/>
      <color rgb="FF7030A0"/>
      <name val="Lucida Calligraphy"/>
      <family val="4"/>
    </font>
    <font>
      <sz val="16"/>
      <color rgb="FF7030A0"/>
      <name val="Lucida Calligraphy"/>
      <family val="4"/>
    </font>
    <font>
      <b/>
      <sz val="16"/>
      <color rgb="FF7030A0"/>
      <name val="Lucida Calligraphy"/>
      <family val="4"/>
    </font>
    <font>
      <b/>
      <sz val="14"/>
      <color rgb="FFFF0000"/>
      <name val="Calibri"/>
      <family val="2"/>
      <scheme val="minor"/>
    </font>
    <font>
      <b/>
      <sz val="22"/>
      <color theme="9" tint="-0.249977111117893"/>
      <name val="Calibri"/>
      <family val="2"/>
      <scheme val="minor"/>
    </font>
  </fonts>
  <fills count="5">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s>
  <cellStyleXfs count="19">
    <xf numFmtId="165" fontId="0" fillId="0" borderId="0"/>
    <xf numFmtId="4" fontId="6" fillId="2" borderId="2">
      <alignment horizontal="right"/>
    </xf>
    <xf numFmtId="4" fontId="6" fillId="2" borderId="2" applyBorder="0">
      <alignment horizontal="right"/>
    </xf>
    <xf numFmtId="165" fontId="2" fillId="0" borderId="0"/>
    <xf numFmtId="165" fontId="2" fillId="0" borderId="0"/>
    <xf numFmtId="165" fontId="7" fillId="0" borderId="0"/>
    <xf numFmtId="165" fontId="2" fillId="0" borderId="0"/>
    <xf numFmtId="165" fontId="5"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9" fontId="5" fillId="0" borderId="0" applyFont="0" applyFill="0" applyBorder="0" applyAlignment="0" applyProtection="0"/>
    <xf numFmtId="0" fontId="5" fillId="0" borderId="0"/>
  </cellStyleXfs>
  <cellXfs count="225">
    <xf numFmtId="165" fontId="0" fillId="0" borderId="0" xfId="0"/>
    <xf numFmtId="165" fontId="0" fillId="0" borderId="0" xfId="0" applyAlignment="1">
      <alignment horizontal="center"/>
    </xf>
    <xf numFmtId="165" fontId="0" fillId="0" borderId="0" xfId="0" applyFill="1" applyBorder="1"/>
    <xf numFmtId="165" fontId="0" fillId="0" borderId="0" xfId="0" applyNumberFormat="1" applyAlignment="1">
      <alignment horizontal="center"/>
    </xf>
    <xf numFmtId="165" fontId="0" fillId="0" borderId="0" xfId="0" applyBorder="1"/>
    <xf numFmtId="165" fontId="10" fillId="0" borderId="0" xfId="0" applyFont="1" applyFill="1" applyAlignment="1">
      <alignment textRotation="180"/>
    </xf>
    <xf numFmtId="165" fontId="11" fillId="0" borderId="0" xfId="0" applyFont="1" applyFill="1" applyBorder="1" applyAlignment="1">
      <alignment horizontal="left" vertical="center"/>
    </xf>
    <xf numFmtId="165" fontId="12" fillId="0" borderId="0" xfId="0" applyFont="1" applyBorder="1" applyAlignment="1">
      <alignment horizontal="left" vertical="center" wrapText="1" indent="1"/>
    </xf>
    <xf numFmtId="14" fontId="0" fillId="0" borderId="0" xfId="0" applyNumberFormat="1" applyFill="1" applyBorder="1" applyAlignment="1">
      <alignment horizontal="center"/>
    </xf>
    <xf numFmtId="14" fontId="0" fillId="0" borderId="0" xfId="0" applyNumberFormat="1" applyFill="1" applyBorder="1"/>
    <xf numFmtId="165" fontId="13" fillId="0" borderId="0" xfId="0" applyFont="1" applyBorder="1" applyAlignment="1">
      <alignment vertical="center"/>
    </xf>
    <xf numFmtId="165" fontId="14" fillId="0" borderId="0" xfId="0" applyFont="1" applyBorder="1" applyAlignment="1">
      <alignment vertical="top" wrapText="1"/>
    </xf>
    <xf numFmtId="165" fontId="0" fillId="0" borderId="0" xfId="0" applyFill="1" applyBorder="1" applyAlignment="1"/>
    <xf numFmtId="164" fontId="0" fillId="0" borderId="0" xfId="0" applyNumberFormat="1"/>
    <xf numFmtId="14" fontId="15" fillId="0" borderId="0" xfId="0" applyNumberFormat="1" applyFont="1" applyBorder="1" applyAlignment="1">
      <alignment vertical="center" wrapText="1"/>
    </xf>
    <xf numFmtId="14" fontId="1" fillId="0" borderId="0" xfId="0" applyNumberFormat="1" applyFont="1" applyBorder="1" applyAlignment="1">
      <alignment vertical="center" wrapText="1"/>
    </xf>
    <xf numFmtId="14" fontId="16" fillId="0" borderId="0" xfId="0" applyNumberFormat="1" applyFont="1" applyFill="1" applyBorder="1" applyAlignment="1"/>
    <xf numFmtId="14" fontId="9" fillId="0" borderId="0" xfId="0" applyNumberFormat="1" applyFont="1" applyFill="1" applyBorder="1" applyAlignment="1"/>
    <xf numFmtId="165" fontId="17" fillId="0" borderId="0" xfId="0" applyFont="1" applyFill="1" applyBorder="1"/>
    <xf numFmtId="165" fontId="18" fillId="0" borderId="0" xfId="0" applyFont="1" applyFill="1" applyAlignment="1">
      <alignment textRotation="180"/>
    </xf>
    <xf numFmtId="165" fontId="19" fillId="0" borderId="0" xfId="0" applyNumberFormat="1" applyFont="1" applyFill="1" applyBorder="1" applyAlignment="1">
      <alignment horizontal="center"/>
    </xf>
    <xf numFmtId="49" fontId="20" fillId="0" borderId="0" xfId="0" applyNumberFormat="1" applyFont="1" applyFill="1" applyBorder="1" applyAlignment="1" applyProtection="1">
      <alignment horizontal="center"/>
      <protection locked="0"/>
    </xf>
    <xf numFmtId="165" fontId="21" fillId="0" borderId="0" xfId="0" applyNumberFormat="1" applyFont="1" applyFill="1" applyAlignment="1">
      <alignment horizontal="left"/>
    </xf>
    <xf numFmtId="165" fontId="0" fillId="0" borderId="0" xfId="0"/>
    <xf numFmtId="14" fontId="0" fillId="0" borderId="0" xfId="0" applyNumberFormat="1" applyBorder="1"/>
    <xf numFmtId="165" fontId="0" fillId="0" borderId="0" xfId="0"/>
    <xf numFmtId="2" fontId="22" fillId="0" borderId="0" xfId="0" applyNumberFormat="1" applyFont="1" applyFill="1" applyBorder="1" applyAlignment="1" applyProtection="1">
      <alignment horizontal="center" vertical="center" wrapText="1"/>
      <protection locked="0"/>
    </xf>
    <xf numFmtId="2" fontId="23" fillId="0" borderId="0" xfId="0" applyNumberFormat="1" applyFont="1" applyFill="1" applyBorder="1" applyAlignment="1">
      <alignment horizontal="center" vertical="center" wrapText="1"/>
    </xf>
    <xf numFmtId="165" fontId="12" fillId="0" borderId="0" xfId="0" applyFont="1" applyFill="1" applyBorder="1" applyAlignment="1">
      <alignment horizontal="left" vertical="center" wrapText="1" indent="1"/>
    </xf>
    <xf numFmtId="165" fontId="24" fillId="0" borderId="0" xfId="0" applyFont="1"/>
    <xf numFmtId="49" fontId="25" fillId="0" borderId="1" xfId="0" applyNumberFormat="1" applyFont="1" applyFill="1" applyBorder="1" applyAlignment="1" applyProtection="1">
      <alignment horizontal="left"/>
      <protection locked="0"/>
    </xf>
    <xf numFmtId="14" fontId="26" fillId="0" borderId="0" xfId="0" applyNumberFormat="1" applyFont="1" applyFill="1" applyBorder="1" applyAlignment="1" applyProtection="1">
      <alignment horizontal="center" vertical="center" wrapText="1"/>
      <protection locked="0"/>
    </xf>
    <xf numFmtId="2" fontId="28"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165" fontId="29" fillId="0" borderId="0" xfId="0" applyNumberFormat="1" applyFont="1" applyFill="1" applyBorder="1" applyAlignment="1">
      <alignment horizontal="center" vertical="center"/>
    </xf>
    <xf numFmtId="14" fontId="30" fillId="0" borderId="0" xfId="0" applyNumberFormat="1" applyFont="1" applyFill="1" applyBorder="1" applyAlignment="1">
      <alignment horizontal="center" vertical="center" wrapText="1"/>
    </xf>
    <xf numFmtId="14" fontId="30" fillId="0" borderId="0" xfId="0" applyNumberFormat="1" applyFont="1" applyFill="1" applyBorder="1" applyAlignment="1">
      <alignment horizontal="center" vertical="center"/>
    </xf>
    <xf numFmtId="165" fontId="31" fillId="0" borderId="0" xfId="0" applyFont="1" applyBorder="1" applyAlignment="1">
      <alignment horizontal="center" vertical="top" wrapText="1"/>
    </xf>
    <xf numFmtId="14" fontId="29" fillId="0" borderId="0" xfId="0" applyNumberFormat="1" applyFont="1" applyFill="1" applyBorder="1" applyAlignment="1">
      <alignment horizontal="center" vertical="center"/>
    </xf>
    <xf numFmtId="165" fontId="8" fillId="0" borderId="0" xfId="0" applyFont="1" applyBorder="1" applyAlignment="1">
      <alignment horizontal="left"/>
    </xf>
    <xf numFmtId="49" fontId="25" fillId="0" borderId="0" xfId="0" applyNumberFormat="1" applyFont="1" applyFill="1" applyBorder="1" applyAlignment="1" applyProtection="1">
      <alignment horizontal="left"/>
      <protection locked="0"/>
    </xf>
    <xf numFmtId="14" fontId="1" fillId="0" borderId="0" xfId="0" applyNumberFormat="1" applyFont="1" applyBorder="1" applyAlignment="1">
      <alignment horizontal="left"/>
    </xf>
    <xf numFmtId="165" fontId="31" fillId="0" borderId="0" xfId="0" applyFont="1" applyBorder="1" applyAlignment="1">
      <alignment horizontal="center" vertical="top" wrapText="1"/>
    </xf>
    <xf numFmtId="165" fontId="8" fillId="0" borderId="0" xfId="0" applyFont="1" applyBorder="1" applyAlignment="1">
      <alignment horizontal="left"/>
    </xf>
    <xf numFmtId="165" fontId="32" fillId="0" borderId="0" xfId="0" applyFont="1" applyBorder="1"/>
    <xf numFmtId="165" fontId="27" fillId="0" borderId="0" xfId="0" applyFont="1" applyBorder="1"/>
    <xf numFmtId="16" fontId="33" fillId="0" borderId="1" xfId="0" applyNumberFormat="1" applyFont="1" applyFill="1" applyBorder="1" applyAlignment="1" applyProtection="1">
      <alignment horizontal="left" vertical="center"/>
      <protection locked="0"/>
    </xf>
    <xf numFmtId="49" fontId="33" fillId="0" borderId="1" xfId="0" applyNumberFormat="1" applyFont="1" applyFill="1" applyBorder="1" applyAlignment="1" applyProtection="1">
      <alignment horizontal="left"/>
      <protection locked="0"/>
    </xf>
    <xf numFmtId="165" fontId="25" fillId="0" borderId="1" xfId="0" applyNumberFormat="1" applyFont="1" applyFill="1" applyBorder="1" applyAlignment="1" applyProtection="1">
      <alignment horizontal="left"/>
      <protection locked="0"/>
    </xf>
    <xf numFmtId="1" fontId="33" fillId="0" borderId="1" xfId="0" applyNumberFormat="1" applyFont="1" applyFill="1" applyBorder="1" applyAlignment="1" applyProtection="1">
      <alignment horizontal="left"/>
    </xf>
    <xf numFmtId="1" fontId="25" fillId="0" borderId="1" xfId="0" applyNumberFormat="1" applyFont="1" applyFill="1" applyBorder="1" applyAlignment="1" applyProtection="1">
      <alignment horizontal="left"/>
      <protection locked="0"/>
    </xf>
    <xf numFmtId="165" fontId="32" fillId="0" borderId="0" xfId="0" applyFont="1"/>
    <xf numFmtId="165" fontId="34" fillId="0" borderId="0" xfId="0" applyFont="1"/>
    <xf numFmtId="14" fontId="35" fillId="0" borderId="0" xfId="0" applyNumberFormat="1" applyFont="1" applyFill="1" applyBorder="1" applyAlignment="1" applyProtection="1">
      <alignment horizontal="center" vertical="center" wrapText="1"/>
      <protection locked="0"/>
    </xf>
    <xf numFmtId="165" fontId="37" fillId="0" borderId="0" xfId="0" applyFont="1"/>
    <xf numFmtId="2" fontId="4" fillId="0" borderId="0" xfId="0" applyNumberFormat="1" applyFont="1" applyFill="1" applyBorder="1" applyAlignment="1">
      <alignment horizontal="center" vertical="center" wrapText="1"/>
    </xf>
    <xf numFmtId="14" fontId="4" fillId="0" borderId="0" xfId="0" applyNumberFormat="1" applyFont="1" applyFill="1" applyBorder="1" applyAlignment="1" applyProtection="1">
      <alignment horizontal="center" vertical="center" wrapText="1"/>
    </xf>
    <xf numFmtId="165" fontId="45" fillId="0" borderId="0" xfId="0" applyFont="1"/>
    <xf numFmtId="165" fontId="0" fillId="0" borderId="0" xfId="0" applyBorder="1" applyAlignment="1">
      <alignment vertical="center"/>
    </xf>
    <xf numFmtId="165" fontId="0" fillId="0" borderId="0" xfId="0" applyAlignment="1">
      <alignment vertical="center"/>
    </xf>
    <xf numFmtId="165" fontId="0" fillId="0" borderId="0" xfId="0" applyNumberFormat="1" applyAlignment="1">
      <alignment horizontal="center" vertical="center"/>
    </xf>
    <xf numFmtId="165" fontId="0" fillId="0" borderId="1" xfId="0" applyBorder="1" applyAlignment="1">
      <alignment horizontal="left"/>
    </xf>
    <xf numFmtId="165" fontId="48" fillId="0" borderId="3" xfId="0" applyFont="1" applyBorder="1" applyAlignment="1">
      <alignment vertical="center" wrapText="1"/>
    </xf>
    <xf numFmtId="165" fontId="48" fillId="0" borderId="4" xfId="0" applyFont="1" applyBorder="1" applyAlignment="1">
      <alignment vertical="center" wrapText="1"/>
    </xf>
    <xf numFmtId="165" fontId="49" fillId="0" borderId="5" xfId="0" applyFont="1" applyBorder="1" applyAlignment="1">
      <alignment horizontal="right" wrapText="1"/>
    </xf>
    <xf numFmtId="165" fontId="0" fillId="0" borderId="0" xfId="0" applyAlignment="1">
      <alignment horizontal="left"/>
    </xf>
    <xf numFmtId="165" fontId="50" fillId="0" borderId="0" xfId="0" applyFont="1" applyAlignment="1">
      <alignment horizontal="center"/>
    </xf>
    <xf numFmtId="165" fontId="51" fillId="0" borderId="0" xfId="0" applyFont="1" applyAlignment="1">
      <alignment horizontal="right"/>
    </xf>
    <xf numFmtId="16" fontId="52" fillId="4" borderId="1" xfId="0" applyNumberFormat="1" applyFont="1" applyFill="1" applyBorder="1" applyAlignment="1">
      <alignment horizontal="center" vertical="center"/>
    </xf>
    <xf numFmtId="165" fontId="8" fillId="0" borderId="0" xfId="0" applyFont="1" applyAlignment="1">
      <alignment horizontal="left"/>
    </xf>
    <xf numFmtId="165" fontId="8" fillId="0" borderId="0" xfId="0" applyFont="1" applyAlignment="1">
      <alignment horizontal="center"/>
    </xf>
    <xf numFmtId="165" fontId="8" fillId="0" borderId="0" xfId="0" applyFont="1" applyAlignment="1">
      <alignment horizontal="right"/>
    </xf>
    <xf numFmtId="165" fontId="53" fillId="0" borderId="0" xfId="0" applyFont="1" applyAlignment="1">
      <alignment horizontal="left"/>
    </xf>
    <xf numFmtId="165" fontId="52" fillId="0" borderId="1" xfId="0" applyFont="1" applyBorder="1" applyAlignment="1">
      <alignment horizontal="center"/>
    </xf>
    <xf numFmtId="165" fontId="57" fillId="0" borderId="0" xfId="0" applyFont="1" applyBorder="1" applyAlignment="1">
      <alignment vertical="top" wrapText="1"/>
    </xf>
    <xf numFmtId="165" fontId="0" fillId="0" borderId="0" xfId="0" applyBorder="1" applyAlignment="1"/>
    <xf numFmtId="165" fontId="0" fillId="0" borderId="6" xfId="0" applyBorder="1" applyAlignment="1"/>
    <xf numFmtId="165" fontId="57" fillId="0" borderId="7" xfId="0" applyFont="1" applyBorder="1" applyAlignment="1">
      <alignment vertical="top" wrapText="1"/>
    </xf>
    <xf numFmtId="165" fontId="0" fillId="0" borderId="7" xfId="0" applyBorder="1" applyAlignment="1"/>
    <xf numFmtId="165" fontId="0" fillId="0" borderId="8" xfId="0" applyBorder="1" applyAlignment="1"/>
    <xf numFmtId="165" fontId="59" fillId="0" borderId="12" xfId="0" applyFont="1" applyBorder="1" applyAlignment="1">
      <alignment horizontal="left" wrapText="1"/>
    </xf>
    <xf numFmtId="165" fontId="59" fillId="0" borderId="12" xfId="0" applyFont="1" applyBorder="1" applyAlignment="1">
      <alignment wrapText="1"/>
    </xf>
    <xf numFmtId="165" fontId="8" fillId="0" borderId="1" xfId="0" applyFont="1" applyBorder="1" applyAlignment="1">
      <alignment horizontal="center" wrapText="1"/>
    </xf>
    <xf numFmtId="165" fontId="59" fillId="0" borderId="12" xfId="0" applyFont="1" applyBorder="1" applyAlignment="1">
      <alignment horizontal="left" vertical="center" wrapText="1"/>
    </xf>
    <xf numFmtId="2" fontId="0" fillId="0" borderId="12" xfId="0" applyNumberFormat="1" applyBorder="1" applyAlignment="1">
      <alignment vertical="center"/>
    </xf>
    <xf numFmtId="165" fontId="60" fillId="0" borderId="12" xfId="0" applyFont="1" applyBorder="1" applyAlignment="1">
      <alignment horizontal="center" vertical="center" wrapText="1"/>
    </xf>
    <xf numFmtId="165" fontId="60" fillId="0" borderId="13" xfId="0" applyFont="1" applyBorder="1" applyAlignment="1">
      <alignment horizontal="center" vertical="center" wrapText="1"/>
    </xf>
    <xf numFmtId="165" fontId="60" fillId="0" borderId="14" xfId="0" applyFont="1" applyBorder="1" applyAlignment="1">
      <alignment horizontal="center" vertical="center" wrapText="1"/>
    </xf>
    <xf numFmtId="165" fontId="60" fillId="0" borderId="15" xfId="0" applyFont="1" applyBorder="1" applyAlignment="1">
      <alignment horizontal="center" vertical="center" wrapText="1"/>
    </xf>
    <xf numFmtId="165" fontId="58" fillId="0" borderId="12" xfId="0" applyFont="1" applyBorder="1" applyAlignment="1">
      <alignment horizontal="left" vertical="center"/>
    </xf>
    <xf numFmtId="16" fontId="61" fillId="0" borderId="16" xfId="0" applyNumberFormat="1" applyFont="1" applyBorder="1" applyAlignment="1">
      <alignment horizontal="left" vertical="center" wrapText="1"/>
    </xf>
    <xf numFmtId="2" fontId="0" fillId="0" borderId="16" xfId="0" applyNumberFormat="1" applyBorder="1" applyAlignment="1">
      <alignment vertical="center"/>
    </xf>
    <xf numFmtId="165" fontId="60" fillId="0" borderId="16" xfId="0" applyFont="1" applyBorder="1" applyAlignment="1">
      <alignment horizontal="center" vertical="center" wrapText="1"/>
    </xf>
    <xf numFmtId="165" fontId="60" fillId="0" borderId="17" xfId="0" applyFont="1" applyBorder="1" applyAlignment="1">
      <alignment horizontal="center" vertical="center" wrapText="1"/>
    </xf>
    <xf numFmtId="165" fontId="60" fillId="0" borderId="18" xfId="0" applyFont="1" applyBorder="1" applyAlignment="1">
      <alignment horizontal="center" vertical="center" wrapText="1"/>
    </xf>
    <xf numFmtId="165" fontId="60" fillId="0" borderId="19" xfId="0" applyFont="1" applyBorder="1" applyAlignment="1">
      <alignment horizontal="center" vertical="center" wrapText="1"/>
    </xf>
    <xf numFmtId="165" fontId="58" fillId="0" borderId="16" xfId="0" applyFont="1" applyBorder="1" applyAlignment="1">
      <alignment horizontal="left" vertical="center"/>
    </xf>
    <xf numFmtId="165" fontId="0" fillId="0" borderId="0" xfId="0" applyAlignment="1">
      <alignment vertical="center" wrapText="1"/>
    </xf>
    <xf numFmtId="165" fontId="62" fillId="0" borderId="16" xfId="0" applyFont="1" applyBorder="1" applyAlignment="1">
      <alignment horizontal="left" vertical="center"/>
    </xf>
    <xf numFmtId="14" fontId="0" fillId="0" borderId="16" xfId="0" applyNumberFormat="1" applyBorder="1" applyAlignment="1">
      <alignment vertical="center"/>
    </xf>
    <xf numFmtId="165" fontId="59" fillId="0" borderId="16" xfId="0" applyFont="1" applyBorder="1" applyAlignment="1">
      <alignment horizontal="left" vertical="center" wrapText="1"/>
    </xf>
    <xf numFmtId="165" fontId="59" fillId="0" borderId="20" xfId="0" applyFont="1" applyBorder="1" applyAlignment="1">
      <alignment horizontal="left" vertical="center" wrapText="1"/>
    </xf>
    <xf numFmtId="165" fontId="60" fillId="0" borderId="20" xfId="0" applyFont="1" applyBorder="1" applyAlignment="1">
      <alignment horizontal="center" vertical="center" wrapText="1"/>
    </xf>
    <xf numFmtId="165" fontId="60" fillId="0" borderId="21" xfId="0" applyFont="1" applyBorder="1" applyAlignment="1">
      <alignment horizontal="center" vertical="center" wrapText="1"/>
    </xf>
    <xf numFmtId="165" fontId="60" fillId="0" borderId="22" xfId="0" applyFont="1" applyBorder="1" applyAlignment="1">
      <alignment horizontal="center" vertical="center" wrapText="1"/>
    </xf>
    <xf numFmtId="165" fontId="60" fillId="0" borderId="23" xfId="0" applyFont="1" applyBorder="1" applyAlignment="1">
      <alignment horizontal="center" vertical="center" wrapText="1"/>
    </xf>
    <xf numFmtId="165" fontId="62" fillId="0" borderId="20" xfId="0" applyFont="1" applyBorder="1" applyAlignment="1">
      <alignment horizontal="left" vertical="center"/>
    </xf>
    <xf numFmtId="14" fontId="0" fillId="0" borderId="20" xfId="0" applyNumberFormat="1" applyBorder="1" applyAlignment="1">
      <alignment vertical="center"/>
    </xf>
    <xf numFmtId="165" fontId="62" fillId="0" borderId="12" xfId="0" applyFont="1" applyBorder="1" applyAlignment="1">
      <alignment horizontal="left" vertical="center"/>
    </xf>
    <xf numFmtId="165" fontId="58" fillId="0" borderId="20" xfId="0" applyFont="1" applyBorder="1" applyAlignment="1">
      <alignment horizontal="left" vertical="center"/>
    </xf>
    <xf numFmtId="2" fontId="0" fillId="0" borderId="16" xfId="0" applyNumberFormat="1" applyFont="1" applyBorder="1" applyAlignment="1">
      <alignment vertical="center"/>
    </xf>
    <xf numFmtId="165" fontId="17" fillId="0" borderId="0" xfId="0" applyFont="1" applyBorder="1" applyAlignment="1">
      <alignment horizontal="center" wrapText="1"/>
    </xf>
    <xf numFmtId="16" fontId="52" fillId="4" borderId="0" xfId="0" applyNumberFormat="1" applyFont="1" applyFill="1" applyBorder="1" applyAlignment="1">
      <alignment horizontal="center" vertical="center"/>
    </xf>
    <xf numFmtId="165" fontId="50" fillId="0" borderId="0" xfId="0" applyFont="1" applyBorder="1" applyAlignment="1">
      <alignment horizontal="center"/>
    </xf>
    <xf numFmtId="165" fontId="52" fillId="0" borderId="0" xfId="0" applyFont="1" applyBorder="1" applyAlignment="1">
      <alignment horizontal="center"/>
    </xf>
    <xf numFmtId="2" fontId="0" fillId="0" borderId="0" xfId="0" applyNumberFormat="1" applyAlignment="1">
      <alignment vertical="center"/>
    </xf>
    <xf numFmtId="14" fontId="0" fillId="0" borderId="0" xfId="0" applyNumberFormat="1" applyAlignment="1">
      <alignment vertical="center"/>
    </xf>
    <xf numFmtId="165" fontId="8" fillId="0" borderId="0" xfId="0" applyFont="1" applyAlignment="1">
      <alignment horizontal="left"/>
    </xf>
    <xf numFmtId="165" fontId="17" fillId="0" borderId="0" xfId="0" applyFont="1" applyBorder="1" applyAlignment="1">
      <alignment horizontal="center" wrapText="1"/>
    </xf>
    <xf numFmtId="165" fontId="36" fillId="0" borderId="18" xfId="0" applyFont="1" applyBorder="1" applyAlignment="1">
      <alignment horizontal="center" vertical="center" wrapText="1"/>
    </xf>
    <xf numFmtId="2" fontId="0" fillId="0" borderId="20" xfId="0" applyNumberFormat="1" applyBorder="1" applyAlignment="1">
      <alignment vertical="center"/>
    </xf>
    <xf numFmtId="14" fontId="64" fillId="0" borderId="0" xfId="0" applyNumberFormat="1" applyFont="1" applyFill="1" applyBorder="1" applyAlignment="1">
      <alignment horizontal="center" vertical="center"/>
    </xf>
    <xf numFmtId="165" fontId="0" fillId="0" borderId="0" xfId="0" applyBorder="1" applyAlignment="1">
      <alignment horizontal="center"/>
    </xf>
    <xf numFmtId="2" fontId="66" fillId="0" borderId="16" xfId="0" applyNumberFormat="1" applyFont="1" applyBorder="1" applyAlignment="1">
      <alignment vertical="center"/>
    </xf>
    <xf numFmtId="14" fontId="66" fillId="0" borderId="16" xfId="0" applyNumberFormat="1" applyFont="1" applyBorder="1" applyAlignment="1">
      <alignment vertical="center"/>
    </xf>
    <xf numFmtId="14" fontId="0" fillId="0" borderId="0" xfId="0" applyNumberFormat="1" applyBorder="1" applyAlignment="1">
      <alignment horizontal="center"/>
    </xf>
    <xf numFmtId="14" fontId="66" fillId="0" borderId="0" xfId="0" applyNumberFormat="1" applyFont="1" applyAlignment="1">
      <alignment vertical="center"/>
    </xf>
    <xf numFmtId="165" fontId="8" fillId="3" borderId="0" xfId="0" applyFont="1" applyFill="1" applyBorder="1" applyAlignment="1">
      <alignment horizontal="left"/>
    </xf>
    <xf numFmtId="165" fontId="68" fillId="0" borderId="0" xfId="0" applyFont="1"/>
    <xf numFmtId="165" fontId="0" fillId="0" borderId="0" xfId="0" applyBorder="1" applyAlignment="1">
      <alignment vertical="top"/>
    </xf>
    <xf numFmtId="2" fontId="71" fillId="3" borderId="0" xfId="0" applyNumberFormat="1" applyFont="1" applyFill="1" applyBorder="1" applyAlignment="1" applyProtection="1">
      <alignment horizontal="center" vertical="center" wrapText="1"/>
      <protection locked="0"/>
    </xf>
    <xf numFmtId="2" fontId="75" fillId="3" borderId="0" xfId="0" applyNumberFormat="1" applyFont="1" applyFill="1" applyBorder="1" applyAlignment="1">
      <alignment horizontal="center" vertical="center" wrapText="1"/>
    </xf>
    <xf numFmtId="14" fontId="69" fillId="3" borderId="0" xfId="0" applyNumberFormat="1" applyFont="1" applyFill="1" applyBorder="1" applyAlignment="1">
      <alignment horizontal="center" vertical="center" wrapText="1"/>
    </xf>
    <xf numFmtId="14" fontId="73" fillId="3" borderId="0" xfId="0" applyNumberFormat="1" applyFont="1" applyFill="1" applyBorder="1" applyAlignment="1" applyProtection="1">
      <alignment horizontal="center" vertical="center" wrapText="1"/>
      <protection locked="0"/>
    </xf>
    <xf numFmtId="14" fontId="74" fillId="3" borderId="0" xfId="0" applyNumberFormat="1" applyFont="1" applyFill="1" applyBorder="1" applyAlignment="1" applyProtection="1">
      <alignment horizontal="center" vertical="center" wrapText="1"/>
      <protection locked="0"/>
    </xf>
    <xf numFmtId="14" fontId="74" fillId="3" borderId="0" xfId="0" applyNumberFormat="1" applyFont="1" applyFill="1" applyBorder="1" applyAlignment="1">
      <alignment horizontal="center" vertical="center" wrapText="1"/>
    </xf>
    <xf numFmtId="14" fontId="69" fillId="3" borderId="0" xfId="0" applyNumberFormat="1" applyFont="1" applyFill="1" applyBorder="1" applyAlignment="1" applyProtection="1">
      <alignment horizontal="center" vertical="center" wrapText="1"/>
      <protection locked="0"/>
    </xf>
    <xf numFmtId="2" fontId="78" fillId="3" borderId="0" xfId="0" applyNumberFormat="1" applyFont="1" applyFill="1" applyBorder="1" applyAlignment="1">
      <alignment horizontal="center" vertical="center" wrapText="1"/>
    </xf>
    <xf numFmtId="2" fontId="78" fillId="3" borderId="0" xfId="0" applyNumberFormat="1" applyFont="1" applyFill="1" applyBorder="1" applyAlignment="1">
      <alignment horizontal="center" vertical="center"/>
    </xf>
    <xf numFmtId="2" fontId="71" fillId="3" borderId="0" xfId="0" applyNumberFormat="1" applyFont="1" applyFill="1" applyBorder="1" applyAlignment="1">
      <alignment horizontal="center" vertical="center" wrapText="1"/>
    </xf>
    <xf numFmtId="2" fontId="70" fillId="3" borderId="0" xfId="0" applyNumberFormat="1" applyFont="1" applyFill="1" applyBorder="1" applyAlignment="1">
      <alignment horizontal="center" vertical="center" wrapText="1"/>
    </xf>
    <xf numFmtId="165" fontId="69" fillId="3" borderId="0" xfId="0" applyNumberFormat="1" applyFont="1" applyFill="1" applyBorder="1" applyAlignment="1" applyProtection="1">
      <alignment horizontal="center" vertical="center" wrapText="1"/>
      <protection locked="0"/>
    </xf>
    <xf numFmtId="2" fontId="69" fillId="3" borderId="0" xfId="0" applyNumberFormat="1" applyFont="1" applyFill="1" applyBorder="1" applyAlignment="1" applyProtection="1">
      <alignment horizontal="center" vertical="center" wrapText="1"/>
      <protection locked="0"/>
    </xf>
    <xf numFmtId="14" fontId="81" fillId="3" borderId="0" xfId="0" applyNumberFormat="1" applyFont="1" applyFill="1" applyBorder="1" applyAlignment="1" applyProtection="1">
      <alignment horizontal="center" vertical="center" wrapText="1"/>
      <protection locked="0"/>
    </xf>
    <xf numFmtId="165" fontId="14" fillId="0" borderId="0" xfId="0" applyFont="1" applyBorder="1" applyAlignment="1">
      <alignment horizontal="center" vertical="center" wrapText="1"/>
    </xf>
    <xf numFmtId="2" fontId="72" fillId="3" borderId="0" xfId="0" applyNumberFormat="1" applyFont="1" applyFill="1" applyBorder="1" applyAlignment="1">
      <alignment horizontal="center" vertical="center" wrapText="1"/>
    </xf>
    <xf numFmtId="14" fontId="78" fillId="3" borderId="0" xfId="0" applyNumberFormat="1" applyFont="1" applyFill="1" applyBorder="1" applyAlignment="1">
      <alignment horizontal="center" vertical="center" wrapText="1"/>
    </xf>
    <xf numFmtId="14" fontId="78" fillId="3" borderId="0" xfId="0" applyNumberFormat="1" applyFont="1" applyFill="1" applyBorder="1" applyAlignment="1">
      <alignment horizontal="center" vertical="center"/>
    </xf>
    <xf numFmtId="14" fontId="70" fillId="3" borderId="0" xfId="0" applyNumberFormat="1" applyFont="1" applyFill="1" applyBorder="1" applyAlignment="1">
      <alignment horizontal="center" vertical="center" wrapText="1"/>
    </xf>
    <xf numFmtId="14" fontId="72" fillId="3" borderId="0" xfId="0" applyNumberFormat="1" applyFont="1" applyFill="1" applyBorder="1" applyAlignment="1">
      <alignment horizontal="center" vertical="center" wrapText="1"/>
    </xf>
    <xf numFmtId="165" fontId="70" fillId="3" borderId="0" xfId="0" applyFont="1" applyFill="1" applyBorder="1" applyAlignment="1">
      <alignment horizontal="center" vertical="center" wrapText="1"/>
    </xf>
    <xf numFmtId="2" fontId="70" fillId="3" borderId="0" xfId="0" applyNumberFormat="1" applyFont="1" applyFill="1" applyBorder="1" applyAlignment="1">
      <alignment horizontal="center" vertical="center"/>
    </xf>
    <xf numFmtId="14" fontId="70" fillId="3" borderId="0" xfId="0" applyNumberFormat="1" applyFont="1" applyFill="1" applyBorder="1" applyAlignment="1">
      <alignment horizontal="center" vertical="center"/>
    </xf>
    <xf numFmtId="14" fontId="73" fillId="3" borderId="0" xfId="0" applyNumberFormat="1" applyFont="1" applyFill="1" applyBorder="1" applyAlignment="1">
      <alignment horizontal="center" vertical="center" wrapText="1"/>
    </xf>
    <xf numFmtId="14" fontId="71" fillId="3" borderId="0" xfId="0" applyNumberFormat="1" applyFont="1" applyFill="1" applyBorder="1" applyAlignment="1" applyProtection="1">
      <alignment horizontal="center" vertical="center" wrapText="1"/>
      <protection locked="0"/>
    </xf>
    <xf numFmtId="165" fontId="76" fillId="3" borderId="0" xfId="0" applyFont="1" applyFill="1"/>
    <xf numFmtId="14" fontId="81" fillId="3" borderId="0" xfId="0" applyNumberFormat="1" applyFont="1" applyFill="1" applyBorder="1" applyAlignment="1">
      <alignment horizontal="center" vertical="center" wrapText="1"/>
    </xf>
    <xf numFmtId="165" fontId="0" fillId="3" borderId="0" xfId="0" applyFill="1" applyBorder="1"/>
    <xf numFmtId="14" fontId="0" fillId="3" borderId="0" xfId="0" applyNumberFormat="1" applyFill="1" applyBorder="1"/>
    <xf numFmtId="2" fontId="73" fillId="3" borderId="0" xfId="0" applyNumberFormat="1" applyFont="1" applyFill="1" applyBorder="1" applyAlignment="1" applyProtection="1">
      <alignment horizontal="center" vertical="center" wrapText="1"/>
      <protection locked="0"/>
    </xf>
    <xf numFmtId="165" fontId="83" fillId="3" borderId="0" xfId="0" applyFont="1" applyFill="1"/>
    <xf numFmtId="165" fontId="71" fillId="3" borderId="0" xfId="0" applyNumberFormat="1" applyFont="1" applyFill="1" applyBorder="1" applyAlignment="1" applyProtection="1">
      <alignment horizontal="center" vertical="center" wrapText="1"/>
      <protection locked="0"/>
    </xf>
    <xf numFmtId="14" fontId="80" fillId="3" borderId="0" xfId="0" applyNumberFormat="1" applyFont="1" applyFill="1" applyBorder="1" applyAlignment="1" applyProtection="1">
      <alignment horizontal="center" vertical="center" wrapText="1"/>
      <protection locked="0"/>
    </xf>
    <xf numFmtId="165" fontId="80" fillId="3" borderId="0" xfId="0" applyNumberFormat="1" applyFont="1" applyFill="1" applyBorder="1" applyAlignment="1" applyProtection="1">
      <alignment horizontal="center" vertical="center" wrapText="1"/>
      <protection locked="0"/>
    </xf>
    <xf numFmtId="2" fontId="71" fillId="3" borderId="0" xfId="0" applyNumberFormat="1" applyFont="1" applyFill="1" applyBorder="1" applyAlignment="1" applyProtection="1">
      <alignment horizontal="center" wrapText="1"/>
      <protection locked="0"/>
    </xf>
    <xf numFmtId="2" fontId="79" fillId="3" borderId="0" xfId="0" applyNumberFormat="1" applyFont="1" applyFill="1" applyBorder="1" applyAlignment="1" applyProtection="1">
      <alignment vertical="center" wrapText="1"/>
      <protection locked="0"/>
    </xf>
    <xf numFmtId="14" fontId="77" fillId="3" borderId="0" xfId="0" applyNumberFormat="1" applyFont="1" applyFill="1" applyBorder="1" applyAlignment="1" applyProtection="1">
      <alignment horizontal="center" vertical="center" wrapText="1"/>
      <protection locked="0"/>
    </xf>
    <xf numFmtId="165" fontId="84" fillId="3" borderId="0" xfId="0" applyFont="1" applyFill="1"/>
    <xf numFmtId="165" fontId="74" fillId="3" borderId="0" xfId="0" applyNumberFormat="1" applyFont="1" applyFill="1" applyBorder="1" applyAlignment="1" applyProtection="1">
      <alignment horizontal="center" vertical="center" wrapText="1"/>
      <protection locked="0"/>
    </xf>
    <xf numFmtId="14" fontId="74" fillId="3" borderId="0" xfId="0" applyNumberFormat="1" applyFont="1" applyFill="1" applyBorder="1" applyAlignment="1">
      <alignment horizontal="center" vertical="center"/>
    </xf>
    <xf numFmtId="165" fontId="73" fillId="3" borderId="0" xfId="0" applyNumberFormat="1" applyFont="1" applyFill="1" applyBorder="1" applyAlignment="1" applyProtection="1">
      <alignment horizontal="center" vertical="center" wrapText="1"/>
      <protection locked="0"/>
    </xf>
    <xf numFmtId="165" fontId="85" fillId="0" borderId="0" xfId="0" applyFont="1"/>
    <xf numFmtId="14" fontId="74" fillId="0" borderId="0" xfId="0" applyNumberFormat="1" applyFont="1" applyFill="1" applyBorder="1" applyAlignment="1" applyProtection="1">
      <alignment horizontal="center" vertical="center" wrapText="1"/>
      <protection locked="0"/>
    </xf>
    <xf numFmtId="14" fontId="86" fillId="3" borderId="0" xfId="0" applyNumberFormat="1" applyFont="1" applyFill="1" applyBorder="1" applyAlignment="1" applyProtection="1">
      <alignment horizontal="center" vertical="center" wrapText="1"/>
      <protection locked="0"/>
    </xf>
    <xf numFmtId="165" fontId="86" fillId="3" borderId="0" xfId="0" applyNumberFormat="1" applyFont="1" applyFill="1" applyBorder="1" applyAlignment="1" applyProtection="1">
      <alignment horizontal="center" vertical="center" wrapText="1"/>
      <protection locked="0"/>
    </xf>
    <xf numFmtId="2" fontId="86" fillId="3" borderId="0" xfId="0" applyNumberFormat="1" applyFont="1" applyFill="1" applyBorder="1" applyAlignment="1" applyProtection="1">
      <alignment horizontal="center" vertical="center" wrapText="1"/>
      <protection locked="0"/>
    </xf>
    <xf numFmtId="2" fontId="88" fillId="3" borderId="0" xfId="0" applyNumberFormat="1" applyFont="1" applyFill="1" applyBorder="1" applyAlignment="1">
      <alignment horizontal="center" vertical="center" wrapText="1"/>
    </xf>
    <xf numFmtId="2" fontId="88" fillId="3" borderId="0" xfId="0" applyNumberFormat="1" applyFont="1" applyFill="1" applyBorder="1" applyAlignment="1">
      <alignment horizontal="center" vertical="center"/>
    </xf>
    <xf numFmtId="2" fontId="87" fillId="3" borderId="0" xfId="0" applyNumberFormat="1" applyFont="1" applyFill="1" applyBorder="1" applyAlignment="1">
      <alignment horizontal="center" vertical="center" wrapText="1"/>
    </xf>
    <xf numFmtId="2" fontId="89" fillId="3" borderId="0" xfId="0" applyNumberFormat="1" applyFont="1" applyFill="1" applyBorder="1" applyAlignment="1" applyProtection="1">
      <alignment vertical="center" wrapText="1"/>
      <protection locked="0"/>
    </xf>
    <xf numFmtId="14" fontId="88" fillId="3" borderId="0" xfId="0" applyNumberFormat="1" applyFont="1" applyFill="1" applyBorder="1" applyAlignment="1">
      <alignment horizontal="center" vertical="center" wrapText="1"/>
    </xf>
    <xf numFmtId="14" fontId="88" fillId="3" borderId="0" xfId="0" applyNumberFormat="1" applyFont="1" applyFill="1" applyBorder="1" applyAlignment="1">
      <alignment horizontal="center" vertical="center"/>
    </xf>
    <xf numFmtId="14" fontId="87" fillId="3" borderId="0" xfId="0" applyNumberFormat="1" applyFont="1" applyFill="1" applyBorder="1" applyAlignment="1">
      <alignment horizontal="center" vertical="center" wrapText="1"/>
    </xf>
    <xf numFmtId="165" fontId="87" fillId="3" borderId="0" xfId="0" applyFont="1" applyFill="1" applyBorder="1" applyAlignment="1">
      <alignment horizontal="center" vertical="center" wrapText="1"/>
    </xf>
    <xf numFmtId="14" fontId="72" fillId="3" borderId="0" xfId="0" applyNumberFormat="1" applyFont="1" applyFill="1" applyBorder="1" applyAlignment="1" applyProtection="1">
      <alignment vertical="center" wrapText="1"/>
      <protection locked="0"/>
    </xf>
    <xf numFmtId="165" fontId="81" fillId="3" borderId="0" xfId="0" applyNumberFormat="1" applyFont="1" applyFill="1" applyBorder="1" applyAlignment="1" applyProtection="1">
      <alignment horizontal="center" vertical="center" wrapText="1"/>
      <protection locked="0"/>
    </xf>
    <xf numFmtId="165" fontId="90" fillId="3" borderId="0" xfId="0" applyFont="1" applyFill="1" applyBorder="1" applyAlignment="1">
      <alignment horizontal="center" vertical="center"/>
    </xf>
    <xf numFmtId="165" fontId="91" fillId="0" borderId="0" xfId="0" applyFont="1" applyBorder="1" applyAlignment="1">
      <alignment horizontal="center" vertical="center"/>
    </xf>
    <xf numFmtId="165" fontId="87" fillId="3" borderId="0" xfId="0" applyNumberFormat="1" applyFont="1" applyFill="1" applyBorder="1" applyAlignment="1" applyProtection="1">
      <alignment horizontal="center" vertical="center" wrapText="1"/>
      <protection locked="0"/>
    </xf>
    <xf numFmtId="165" fontId="44" fillId="0" borderId="0" xfId="0" applyFont="1" applyBorder="1" applyAlignment="1">
      <alignment horizontal="center" wrapText="1"/>
    </xf>
    <xf numFmtId="14" fontId="1" fillId="0" borderId="0" xfId="0" applyNumberFormat="1" applyFont="1" applyBorder="1" applyAlignment="1">
      <alignment horizontal="left"/>
    </xf>
    <xf numFmtId="165" fontId="46" fillId="0" borderId="0" xfId="0" applyFont="1" applyFill="1" applyBorder="1" applyAlignment="1">
      <alignment horizontal="right" vertical="center" wrapText="1" indent="1"/>
    </xf>
    <xf numFmtId="165" fontId="38" fillId="0" borderId="0" xfId="0" applyFont="1" applyFill="1" applyBorder="1" applyAlignment="1">
      <alignment horizontal="right" vertical="center" wrapText="1" indent="1"/>
    </xf>
    <xf numFmtId="165" fontId="46" fillId="0" borderId="0" xfId="0" applyFont="1" applyFill="1" applyBorder="1" applyAlignment="1">
      <alignment horizontal="left" vertical="center" wrapText="1" indent="1"/>
    </xf>
    <xf numFmtId="165" fontId="41" fillId="0" borderId="0" xfId="0" applyFont="1" applyFill="1" applyBorder="1" applyAlignment="1">
      <alignment horizontal="left" vertical="center" wrapText="1" indent="1"/>
    </xf>
    <xf numFmtId="165" fontId="46" fillId="0" borderId="0" xfId="0" applyFont="1" applyBorder="1" applyAlignment="1">
      <alignment horizontal="right" vertical="center" wrapText="1" indent="1"/>
    </xf>
    <xf numFmtId="165" fontId="42" fillId="0" borderId="0" xfId="0" applyFont="1" applyBorder="1" applyAlignment="1">
      <alignment horizontal="right" vertical="center" wrapText="1" indent="1"/>
    </xf>
    <xf numFmtId="165" fontId="46" fillId="0" borderId="0" xfId="0" applyFont="1" applyBorder="1" applyAlignment="1">
      <alignment horizontal="left" vertical="center" wrapText="1" indent="1"/>
    </xf>
    <xf numFmtId="165" fontId="43" fillId="0" borderId="0" xfId="0" applyFont="1" applyBorder="1" applyAlignment="1">
      <alignment horizontal="left" vertical="center" wrapText="1" indent="1"/>
    </xf>
    <xf numFmtId="165" fontId="40" fillId="0" borderId="0" xfId="0" applyFont="1" applyBorder="1" applyAlignment="1">
      <alignment horizontal="right" vertical="center" wrapText="1" indent="1"/>
    </xf>
    <xf numFmtId="165" fontId="63" fillId="0" borderId="0" xfId="0" applyFont="1" applyBorder="1" applyAlignment="1">
      <alignment horizontal="center" vertical="center"/>
    </xf>
    <xf numFmtId="165" fontId="39" fillId="0" borderId="0" xfId="0" applyFont="1" applyBorder="1" applyAlignment="1">
      <alignment horizontal="center" vertical="center" wrapText="1"/>
    </xf>
    <xf numFmtId="14" fontId="64" fillId="0" borderId="0" xfId="0" applyNumberFormat="1" applyFont="1" applyFill="1" applyBorder="1" applyAlignment="1">
      <alignment horizontal="center" vertical="center"/>
    </xf>
    <xf numFmtId="14" fontId="65" fillId="0" borderId="0" xfId="0" applyNumberFormat="1" applyFont="1" applyFill="1" applyBorder="1" applyAlignment="1">
      <alignment horizontal="center" vertical="center"/>
    </xf>
    <xf numFmtId="165" fontId="67" fillId="0" borderId="0" xfId="0" applyFont="1" applyBorder="1" applyAlignment="1">
      <alignment horizontal="center" vertical="top" wrapText="1"/>
    </xf>
    <xf numFmtId="165" fontId="82" fillId="0" borderId="0" xfId="0" applyFont="1" applyBorder="1" applyAlignment="1">
      <alignment horizontal="center" vertical="center" wrapText="1"/>
    </xf>
    <xf numFmtId="165" fontId="47" fillId="0" borderId="0" xfId="0" applyFont="1" applyBorder="1" applyAlignment="1">
      <alignment horizontal="right" vertical="center" wrapText="1" indent="1"/>
    </xf>
    <xf numFmtId="165" fontId="47" fillId="0" borderId="0" xfId="0" applyFont="1" applyFill="1" applyBorder="1" applyAlignment="1">
      <alignment horizontal="left" vertical="center" wrapText="1" indent="1"/>
    </xf>
    <xf numFmtId="165" fontId="46" fillId="0" borderId="0" xfId="0" applyFont="1" applyBorder="1" applyAlignment="1">
      <alignment horizontal="right" vertical="center" wrapText="1"/>
    </xf>
    <xf numFmtId="165" fontId="47" fillId="0" borderId="0" xfId="0" applyFont="1" applyBorder="1" applyAlignment="1">
      <alignment horizontal="right" vertical="center" wrapText="1"/>
    </xf>
    <xf numFmtId="165" fontId="47" fillId="0" borderId="0" xfId="0" applyFont="1" applyFill="1" applyBorder="1" applyAlignment="1">
      <alignment horizontal="right" vertical="center" wrapText="1" indent="1"/>
    </xf>
    <xf numFmtId="165" fontId="30" fillId="0" borderId="0" xfId="0" applyFont="1" applyBorder="1" applyAlignment="1">
      <alignment horizontal="center" vertical="center" wrapText="1"/>
    </xf>
    <xf numFmtId="165" fontId="17" fillId="0" borderId="24" xfId="0" applyFont="1" applyBorder="1" applyAlignment="1">
      <alignment horizontal="center" wrapText="1"/>
    </xf>
    <xf numFmtId="165" fontId="8" fillId="0" borderId="0" xfId="0" applyFont="1" applyAlignment="1">
      <alignment horizontal="left"/>
    </xf>
    <xf numFmtId="165" fontId="0" fillId="0" borderId="1" xfId="0" applyBorder="1" applyAlignment="1">
      <alignment horizontal="center"/>
    </xf>
    <xf numFmtId="165" fontId="59" fillId="0" borderId="9" xfId="0" applyFont="1" applyBorder="1" applyAlignment="1">
      <alignment horizontal="center" textRotation="90" wrapText="1"/>
    </xf>
    <xf numFmtId="165" fontId="59" fillId="0" borderId="10" xfId="0" applyFont="1" applyBorder="1" applyAlignment="1">
      <alignment horizontal="center" textRotation="90" wrapText="1"/>
    </xf>
    <xf numFmtId="165" fontId="59" fillId="0" borderId="11" xfId="0" applyFont="1" applyBorder="1" applyAlignment="1">
      <alignment horizontal="center" textRotation="90" wrapText="1"/>
    </xf>
    <xf numFmtId="165" fontId="59" fillId="0" borderId="1" xfId="0" applyFont="1" applyBorder="1" applyAlignment="1">
      <alignment horizontal="center" wrapText="1"/>
    </xf>
    <xf numFmtId="165" fontId="50" fillId="0" borderId="0" xfId="0" applyFont="1" applyAlignment="1">
      <alignment horizontal="left"/>
    </xf>
    <xf numFmtId="165" fontId="56" fillId="0" borderId="0" xfId="0" applyFont="1" applyAlignment="1">
      <alignment horizontal="left" wrapText="1"/>
    </xf>
    <xf numFmtId="165" fontId="58" fillId="0" borderId="1" xfId="0" applyFont="1" applyBorder="1" applyAlignment="1">
      <alignment horizontal="center" wrapText="1"/>
    </xf>
    <xf numFmtId="165" fontId="51" fillId="0" borderId="0" xfId="0" applyFont="1" applyAlignment="1">
      <alignment horizontal="left"/>
    </xf>
    <xf numFmtId="165" fontId="51" fillId="0" borderId="0" xfId="0" applyFont="1" applyAlignment="1">
      <alignment horizontal="center"/>
    </xf>
  </cellXfs>
  <cellStyles count="19">
    <cellStyle name="Grammage validé" xfId="1"/>
    <cellStyle name="Grammages ok" xfId="2"/>
    <cellStyle name="Normal" xfId="0" builtinId="0"/>
    <cellStyle name="Normal 10" xfId="3"/>
    <cellStyle name="Normal 11" xfId="4"/>
    <cellStyle name="Normal 12" xfId="5"/>
    <cellStyle name="Normal 13" xfId="18"/>
    <cellStyle name="Normal 2" xfId="6"/>
    <cellStyle name="Normal 2 2" xfId="7"/>
    <cellStyle name="Normal 3" xfId="8"/>
    <cellStyle name="Normal 3 2" xfId="9"/>
    <cellStyle name="Normal 4" xfId="10"/>
    <cellStyle name="Normal 4 2" xfId="11"/>
    <cellStyle name="Normal 5" xfId="12"/>
    <cellStyle name="Normal 6" xfId="13"/>
    <cellStyle name="Normal 7" xfId="14"/>
    <cellStyle name="Normal 8" xfId="15"/>
    <cellStyle name="Normal 9" xfId="16"/>
    <cellStyle name="Pourcentage 2" xfId="17"/>
  </cellStyles>
  <dxfs count="0"/>
  <tableStyles count="0" defaultTableStyle="TableStyleMedium9" defaultPivotStyle="PivotStyleLight16"/>
  <colors>
    <mruColors>
      <color rgb="FFFF00FF"/>
      <color rgb="FFFF0000"/>
      <color rgb="FF0AE8DD"/>
      <color rgb="FFE3B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6.jpeg"/><Relationship Id="rId26" Type="http://schemas.openxmlformats.org/officeDocument/2006/relationships/image" Target="../media/image23.png"/><Relationship Id="rId3" Type="http://schemas.openxmlformats.org/officeDocument/2006/relationships/image" Target="../media/image3.jpeg"/><Relationship Id="rId21" Type="http://schemas.openxmlformats.org/officeDocument/2006/relationships/image" Target="../media/image18.png"/><Relationship Id="rId7" Type="http://schemas.openxmlformats.org/officeDocument/2006/relationships/image" Target="../media/image7.jpeg"/><Relationship Id="rId12" Type="http://schemas.openxmlformats.org/officeDocument/2006/relationships/image" Target="../media/image11.png"/><Relationship Id="rId17" Type="http://schemas.openxmlformats.org/officeDocument/2006/relationships/image" Target="../media/image15.jpeg"/><Relationship Id="rId25" Type="http://schemas.openxmlformats.org/officeDocument/2006/relationships/image" Target="../media/image22.jpeg"/><Relationship Id="rId2" Type="http://schemas.openxmlformats.org/officeDocument/2006/relationships/image" Target="../media/image2.jpeg"/><Relationship Id="rId16" Type="http://schemas.openxmlformats.org/officeDocument/2006/relationships/hyperlink" Target="http://www.google.fr/imgres?q=rentr%C3%A9e+scolaire+2012&amp;hl=fr&amp;sa=X&amp;biw=1280&amp;bih=824&amp;tbm=isch&amp;prmd=imvns&amp;tbnid=zDXymqwymLwLIM:&amp;imgrefurl=http://www.cybercantal.fr/470.468.0.2657/rentree-scolaire-2011-2012.html&amp;docid=ls60sUAFEzhwQM&amp;imgurl=http://img.cantal.fr/pic/tmp/20090902102627_1_600.jpg?r=4184&amp;w=600&amp;h=402&amp;ei=-EGET6j-G7G00QXjq6DfBw&amp;zoom=1&amp;iact=hc&amp;vpx=479&amp;vpy=233&amp;dur=94&amp;hovh=184&amp;hovw=274&amp;tx=189&amp;ty=108&amp;sig=110756879692916881011&amp;page=1&amp;tbnh=144&amp;tbnw=184&amp;start=0&amp;ndsp=22&amp;ved=1t:429,r:13,s:0,i:94" TargetMode="External"/><Relationship Id="rId20" Type="http://schemas.openxmlformats.org/officeDocument/2006/relationships/image" Target="../media/image17.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hyperlink" Target="http://www.google.fr/imgres?imgurl=http://yvan.raymond.reeduc.free.fr/images/Cliparts/enfants.gif&amp;imgrefurl=http://amicaleecoledebranne.over-blog.com/article-36267608.html&amp;usg=__uJnHGnbVZnWL9fGARPnBWF8ilVQ=&amp;h=290&amp;w=488&amp;sz=52&amp;hl=fr&amp;start=1&amp;zoom=1&amp;tbnid=SPrw5NV3GYB16M:&amp;tbnh=100&amp;tbnw=168&amp;ei=5ngVT8KSBca2hAfz9vXVAg&amp;prev=/search?q=enfants+heureux+clipart&amp;hl=fr&amp;sa=X&amp;gbv=2&amp;imgrefurl=http://witney18.over-blog.com/categorie-10931026.html&amp;imgurl=http://mode.glamourparis.com/wp-content/uploads/2010/11/enfants.gif&amp;w=488&amp;h=290&amp;sig=108058957751206361160&amp;ndsp=24&amp;biw=1280&amp;bih=824&amp;tbs=simg:CAESEglI-vDk1XcZgCFii_1NoNd2h1w&amp;tbm=isch&amp;itbs=1&amp;iact=rc&amp;dur=265&amp;sig=108058957751206361160&amp;page=1&amp;ved=1t:429,r:0,s:0&amp;tx=121&amp;ty=59" TargetMode="External"/><Relationship Id="rId24" Type="http://schemas.openxmlformats.org/officeDocument/2006/relationships/image" Target="../media/image21.png"/><Relationship Id="rId5" Type="http://schemas.openxmlformats.org/officeDocument/2006/relationships/image" Target="../media/image5.jpeg"/><Relationship Id="rId15" Type="http://schemas.openxmlformats.org/officeDocument/2006/relationships/image" Target="../media/image14.jpeg"/><Relationship Id="rId23" Type="http://schemas.openxmlformats.org/officeDocument/2006/relationships/image" Target="../media/image20.png"/><Relationship Id="rId10" Type="http://schemas.openxmlformats.org/officeDocument/2006/relationships/image" Target="../media/image10.gif"/><Relationship Id="rId19" Type="http://schemas.openxmlformats.org/officeDocument/2006/relationships/hyperlink" Target="http://images.google.fr/imgres?imgurl=http://www.afcl.fr/wp-content/uploads/2015/09/Bonnes-vacances.jpg&amp;imgrefurl=http://www.afcl.fr/event/vacances/&amp;h=282&amp;w=425&amp;tbnid=twShjW24LolUuM:&amp;docid=-jOZOYBI-6AZ4M&amp;ei=2XELV8D2HIWwauybiLgF&amp;tbm=isch&amp;iact=rc&amp;uact=3&amp;dur=206&amp;page=1&amp;start=0&amp;ndsp=15&amp;ved=0ahUKEwiAx9KPpobMAhUFmBoKHewNAlcQMwg2KAIwAg" TargetMode="External"/><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3.jpeg"/><Relationship Id="rId22" Type="http://schemas.openxmlformats.org/officeDocument/2006/relationships/image" Target="../media/image19.png"/><Relationship Id="rId27"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xdr:col>
      <xdr:colOff>928686</xdr:colOff>
      <xdr:row>125</xdr:row>
      <xdr:rowOff>71439</xdr:rowOff>
    </xdr:from>
    <xdr:to>
      <xdr:col>6</xdr:col>
      <xdr:colOff>2047874</xdr:colOff>
      <xdr:row>127</xdr:row>
      <xdr:rowOff>2971829</xdr:rowOff>
    </xdr:to>
    <xdr:pic>
      <xdr:nvPicPr>
        <xdr:cNvPr id="270" name="Image 269" descr="https://media.istockphoto.com/photos/homemade-baked-apricot-tart-on-wooden-cutting-board-picture-id482140606?b=1&amp;k=6&amp;m=482140606&amp;s=170667a&amp;w=0&amp;h=RCq_PLF2gDfRVHFmHIdaYZSFjpmZgJRK4KTpz7SePa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342" y="37552314"/>
          <a:ext cx="4881563" cy="3257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1202532</xdr:colOff>
      <xdr:row>92</xdr:row>
      <xdr:rowOff>55158</xdr:rowOff>
    </xdr:from>
    <xdr:to>
      <xdr:col>6</xdr:col>
      <xdr:colOff>1607344</xdr:colOff>
      <xdr:row>94</xdr:row>
      <xdr:rowOff>2447926</xdr:rowOff>
    </xdr:to>
    <xdr:pic>
      <xdr:nvPicPr>
        <xdr:cNvPr id="248" name="Image 247" descr="https://media.istockphoto.com/photos/canned-preserve-peaches-sweet-and-healthy-dessert-picture-id179652894?b=1&amp;k=6&amp;m=179652894&amp;s=170667a&amp;w=0&amp;h=T5lhZJLEOj18uPHXXmrzyLE1YJfeK1eKWPVLbe3BKp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0188" y="27296658"/>
          <a:ext cx="4167187" cy="278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104775</xdr:colOff>
      <xdr:row>80</xdr:row>
      <xdr:rowOff>533400</xdr:rowOff>
    </xdr:from>
    <xdr:ext cx="539750" cy="523875"/>
    <xdr:pic>
      <xdr:nvPicPr>
        <xdr:cNvPr id="154915" name="Image 462" descr="canstock6408617[1].jpg"/>
        <xdr:cNvPicPr>
          <a:picLocks noChangeAspect="1"/>
        </xdr:cNvPicPr>
      </xdr:nvPicPr>
      <xdr:blipFill>
        <a:blip xmlns:r="http://schemas.openxmlformats.org/officeDocument/2006/relationships" r:embed="rId3" cstate="print"/>
        <a:srcRect/>
        <a:stretch>
          <a:fillRect/>
        </a:stretch>
      </xdr:blipFill>
      <xdr:spPr bwMode="auto">
        <a:xfrm>
          <a:off x="247650" y="24698325"/>
          <a:ext cx="533400" cy="523875"/>
        </a:xfrm>
        <a:prstGeom prst="rect">
          <a:avLst/>
        </a:prstGeom>
        <a:noFill/>
        <a:ln w="9525">
          <a:noFill/>
          <a:miter lim="800000"/>
          <a:headEnd/>
          <a:tailEnd/>
        </a:ln>
      </xdr:spPr>
    </xdr:pic>
    <xdr:clientData/>
  </xdr:oneCellAnchor>
  <xdr:oneCellAnchor>
    <xdr:from>
      <xdr:col>2</xdr:col>
      <xdr:colOff>733425</xdr:colOff>
      <xdr:row>113</xdr:row>
      <xdr:rowOff>9525</xdr:rowOff>
    </xdr:from>
    <xdr:ext cx="381000" cy="485775"/>
    <xdr:pic>
      <xdr:nvPicPr>
        <xdr:cNvPr id="154923" name="Image 453" descr="canstock2955136[1].jpg"/>
        <xdr:cNvPicPr>
          <a:picLocks noChangeAspect="1"/>
        </xdr:cNvPicPr>
      </xdr:nvPicPr>
      <xdr:blipFill>
        <a:blip xmlns:r="http://schemas.openxmlformats.org/officeDocument/2006/relationships" r:embed="rId4" cstate="print"/>
        <a:srcRect/>
        <a:stretch>
          <a:fillRect/>
        </a:stretch>
      </xdr:blipFill>
      <xdr:spPr bwMode="auto">
        <a:xfrm>
          <a:off x="1028700" y="34528125"/>
          <a:ext cx="381000" cy="485775"/>
        </a:xfrm>
        <a:prstGeom prst="rect">
          <a:avLst/>
        </a:prstGeom>
        <a:noFill/>
        <a:ln w="9525">
          <a:noFill/>
          <a:miter lim="800000"/>
          <a:headEnd/>
          <a:tailEnd/>
        </a:ln>
      </xdr:spPr>
    </xdr:pic>
    <xdr:clientData/>
  </xdr:oneCellAnchor>
  <xdr:oneCellAnchor>
    <xdr:from>
      <xdr:col>1</xdr:col>
      <xdr:colOff>9525</xdr:colOff>
      <xdr:row>113</xdr:row>
      <xdr:rowOff>523875</xdr:rowOff>
    </xdr:from>
    <xdr:ext cx="568325" cy="552450"/>
    <xdr:pic>
      <xdr:nvPicPr>
        <xdr:cNvPr id="154924" name="Image 452" descr="canstock6408617[1].jpg"/>
        <xdr:cNvPicPr>
          <a:picLocks noChangeAspect="1"/>
        </xdr:cNvPicPr>
      </xdr:nvPicPr>
      <xdr:blipFill>
        <a:blip xmlns:r="http://schemas.openxmlformats.org/officeDocument/2006/relationships" r:embed="rId3" cstate="print"/>
        <a:srcRect/>
        <a:stretch>
          <a:fillRect/>
        </a:stretch>
      </xdr:blipFill>
      <xdr:spPr bwMode="auto">
        <a:xfrm>
          <a:off x="152400" y="35042475"/>
          <a:ext cx="561975" cy="552450"/>
        </a:xfrm>
        <a:prstGeom prst="rect">
          <a:avLst/>
        </a:prstGeom>
        <a:noFill/>
        <a:ln w="9525">
          <a:noFill/>
          <a:miter lim="800000"/>
          <a:headEnd/>
          <a:tailEnd/>
        </a:ln>
      </xdr:spPr>
    </xdr:pic>
    <xdr:clientData/>
  </xdr:oneCellAnchor>
  <xdr:oneCellAnchor>
    <xdr:from>
      <xdr:col>2</xdr:col>
      <xdr:colOff>28575</xdr:colOff>
      <xdr:row>53</xdr:row>
      <xdr:rowOff>28575</xdr:rowOff>
    </xdr:from>
    <xdr:ext cx="381000" cy="466725"/>
    <xdr:pic>
      <xdr:nvPicPr>
        <xdr:cNvPr id="154925" name="Image 440" descr="canstock4685757[1].jpg"/>
        <xdr:cNvPicPr>
          <a:picLocks noChangeAspect="1"/>
        </xdr:cNvPicPr>
      </xdr:nvPicPr>
      <xdr:blipFill>
        <a:blip xmlns:r="http://schemas.openxmlformats.org/officeDocument/2006/relationships" r:embed="rId5" cstate="print"/>
        <a:srcRect/>
        <a:stretch>
          <a:fillRect/>
        </a:stretch>
      </xdr:blipFill>
      <xdr:spPr bwMode="auto">
        <a:xfrm>
          <a:off x="323850" y="15240000"/>
          <a:ext cx="381000" cy="466725"/>
        </a:xfrm>
        <a:prstGeom prst="rect">
          <a:avLst/>
        </a:prstGeom>
        <a:noFill/>
        <a:ln w="9525">
          <a:noFill/>
          <a:miter lim="800000"/>
          <a:headEnd/>
          <a:tailEnd/>
        </a:ln>
      </xdr:spPr>
    </xdr:pic>
    <xdr:clientData/>
  </xdr:oneCellAnchor>
  <xdr:oneCellAnchor>
    <xdr:from>
      <xdr:col>2</xdr:col>
      <xdr:colOff>657225</xdr:colOff>
      <xdr:row>51</xdr:row>
      <xdr:rowOff>9525</xdr:rowOff>
    </xdr:from>
    <xdr:ext cx="457200" cy="495300"/>
    <xdr:pic>
      <xdr:nvPicPr>
        <xdr:cNvPr id="154926" name="Image 441" descr="canstock6325434[1].jpg"/>
        <xdr:cNvPicPr>
          <a:picLocks noChangeAspect="1"/>
        </xdr:cNvPicPr>
      </xdr:nvPicPr>
      <xdr:blipFill>
        <a:blip xmlns:r="http://schemas.openxmlformats.org/officeDocument/2006/relationships" r:embed="rId6" cstate="print"/>
        <a:srcRect/>
        <a:stretch>
          <a:fillRect/>
        </a:stretch>
      </xdr:blipFill>
      <xdr:spPr bwMode="auto">
        <a:xfrm>
          <a:off x="952500" y="14649450"/>
          <a:ext cx="457200" cy="495300"/>
        </a:xfrm>
        <a:prstGeom prst="rect">
          <a:avLst/>
        </a:prstGeom>
        <a:noFill/>
        <a:ln w="9525">
          <a:noFill/>
          <a:miter lim="800000"/>
          <a:headEnd/>
          <a:tailEnd/>
        </a:ln>
      </xdr:spPr>
    </xdr:pic>
    <xdr:clientData/>
  </xdr:oneCellAnchor>
  <xdr:oneCellAnchor>
    <xdr:from>
      <xdr:col>1</xdr:col>
      <xdr:colOff>57150</xdr:colOff>
      <xdr:row>47</xdr:row>
      <xdr:rowOff>533400</xdr:rowOff>
    </xdr:from>
    <xdr:ext cx="530225" cy="523875"/>
    <xdr:pic>
      <xdr:nvPicPr>
        <xdr:cNvPr id="154927" name="Image 442" descr="canstock6408617[1].jpg"/>
        <xdr:cNvPicPr>
          <a:picLocks noChangeAspect="1"/>
        </xdr:cNvPicPr>
      </xdr:nvPicPr>
      <xdr:blipFill>
        <a:blip xmlns:r="http://schemas.openxmlformats.org/officeDocument/2006/relationships" r:embed="rId3" cstate="print"/>
        <a:srcRect/>
        <a:stretch>
          <a:fillRect/>
        </a:stretch>
      </xdr:blipFill>
      <xdr:spPr bwMode="auto">
        <a:xfrm>
          <a:off x="200025" y="14030325"/>
          <a:ext cx="523875" cy="523875"/>
        </a:xfrm>
        <a:prstGeom prst="rect">
          <a:avLst/>
        </a:prstGeom>
        <a:noFill/>
        <a:ln w="9525">
          <a:noFill/>
          <a:miter lim="800000"/>
          <a:headEnd/>
          <a:tailEnd/>
        </a:ln>
      </xdr:spPr>
    </xdr:pic>
    <xdr:clientData/>
  </xdr:oneCellAnchor>
  <xdr:oneCellAnchor>
    <xdr:from>
      <xdr:col>2</xdr:col>
      <xdr:colOff>762000</xdr:colOff>
      <xdr:row>47</xdr:row>
      <xdr:rowOff>9525</xdr:rowOff>
    </xdr:from>
    <xdr:ext cx="381000" cy="485775"/>
    <xdr:pic>
      <xdr:nvPicPr>
        <xdr:cNvPr id="154928" name="Image 443" descr="canstock2955136[1].jpg"/>
        <xdr:cNvPicPr>
          <a:picLocks noChangeAspect="1"/>
        </xdr:cNvPicPr>
      </xdr:nvPicPr>
      <xdr:blipFill>
        <a:blip xmlns:r="http://schemas.openxmlformats.org/officeDocument/2006/relationships" r:embed="rId4" cstate="print"/>
        <a:srcRect/>
        <a:stretch>
          <a:fillRect/>
        </a:stretch>
      </xdr:blipFill>
      <xdr:spPr bwMode="auto">
        <a:xfrm>
          <a:off x="1057275" y="13506450"/>
          <a:ext cx="381000" cy="485775"/>
        </a:xfrm>
        <a:prstGeom prst="rect">
          <a:avLst/>
        </a:prstGeom>
        <a:noFill/>
        <a:ln w="9525">
          <a:noFill/>
          <a:miter lim="800000"/>
          <a:headEnd/>
          <a:tailEnd/>
        </a:ln>
      </xdr:spPr>
    </xdr:pic>
    <xdr:clientData/>
  </xdr:oneCellAnchor>
  <xdr:oneCellAnchor>
    <xdr:from>
      <xdr:col>1</xdr:col>
      <xdr:colOff>152400</xdr:colOff>
      <xdr:row>44</xdr:row>
      <xdr:rowOff>219075</xdr:rowOff>
    </xdr:from>
    <xdr:ext cx="463550" cy="454025"/>
    <xdr:pic>
      <xdr:nvPicPr>
        <xdr:cNvPr id="154929" name="Image 444" descr="canstock6163702[1].jpg"/>
        <xdr:cNvPicPr>
          <a:picLocks noChangeAspect="1"/>
        </xdr:cNvPicPr>
      </xdr:nvPicPr>
      <xdr:blipFill>
        <a:blip xmlns:r="http://schemas.openxmlformats.org/officeDocument/2006/relationships" r:embed="rId7" cstate="print"/>
        <a:srcRect/>
        <a:stretch>
          <a:fillRect/>
        </a:stretch>
      </xdr:blipFill>
      <xdr:spPr bwMode="auto">
        <a:xfrm>
          <a:off x="295275" y="12934950"/>
          <a:ext cx="457200" cy="457200"/>
        </a:xfrm>
        <a:prstGeom prst="rect">
          <a:avLst/>
        </a:prstGeom>
        <a:noFill/>
        <a:ln w="9525">
          <a:noFill/>
          <a:miter lim="800000"/>
          <a:headEnd/>
          <a:tailEnd/>
        </a:ln>
      </xdr:spPr>
    </xdr:pic>
    <xdr:clientData/>
  </xdr:oneCellAnchor>
  <xdr:twoCellAnchor>
    <xdr:from>
      <xdr:col>4</xdr:col>
      <xdr:colOff>25400</xdr:colOff>
      <xdr:row>12</xdr:row>
      <xdr:rowOff>10968</xdr:rowOff>
    </xdr:from>
    <xdr:to>
      <xdr:col>5</xdr:col>
      <xdr:colOff>12700</xdr:colOff>
      <xdr:row>21</xdr:row>
      <xdr:rowOff>101600</xdr:rowOff>
    </xdr:to>
    <xdr:sp macro="" textlink="">
      <xdr:nvSpPr>
        <xdr:cNvPr id="500" name="Rectangle à coins arrondis 499"/>
        <xdr:cNvSpPr/>
      </xdr:nvSpPr>
      <xdr:spPr>
        <a:xfrm>
          <a:off x="1757218" y="2210377"/>
          <a:ext cx="2186709" cy="293081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solidFill>
              <a:srgbClr val="00B0F0"/>
            </a:solidFill>
          </a:endParaRPr>
        </a:p>
      </xdr:txBody>
    </xdr:sp>
    <xdr:clientData/>
  </xdr:twoCellAnchor>
  <xdr:oneCellAnchor>
    <xdr:from>
      <xdr:col>2</xdr:col>
      <xdr:colOff>47625</xdr:colOff>
      <xdr:row>20</xdr:row>
      <xdr:rowOff>28575</xdr:rowOff>
    </xdr:from>
    <xdr:ext cx="381000" cy="466725"/>
    <xdr:pic>
      <xdr:nvPicPr>
        <xdr:cNvPr id="154932" name="Image 406" descr="canstock4685757[1].jpg"/>
        <xdr:cNvPicPr>
          <a:picLocks noChangeAspect="1"/>
        </xdr:cNvPicPr>
      </xdr:nvPicPr>
      <xdr:blipFill>
        <a:blip xmlns:r="http://schemas.openxmlformats.org/officeDocument/2006/relationships" r:embed="rId5" cstate="print"/>
        <a:srcRect/>
        <a:stretch>
          <a:fillRect/>
        </a:stretch>
      </xdr:blipFill>
      <xdr:spPr bwMode="auto">
        <a:xfrm>
          <a:off x="342900" y="4533900"/>
          <a:ext cx="381000" cy="466725"/>
        </a:xfrm>
        <a:prstGeom prst="rect">
          <a:avLst/>
        </a:prstGeom>
        <a:noFill/>
        <a:ln w="9525">
          <a:noFill/>
          <a:miter lim="800000"/>
          <a:headEnd/>
          <a:tailEnd/>
        </a:ln>
      </xdr:spPr>
    </xdr:pic>
    <xdr:clientData/>
  </xdr:oneCellAnchor>
  <xdr:oneCellAnchor>
    <xdr:from>
      <xdr:col>2</xdr:col>
      <xdr:colOff>685800</xdr:colOff>
      <xdr:row>18</xdr:row>
      <xdr:rowOff>9525</xdr:rowOff>
    </xdr:from>
    <xdr:ext cx="457200" cy="495300"/>
    <xdr:pic>
      <xdr:nvPicPr>
        <xdr:cNvPr id="154933" name="Image 405" descr="canstock6325434[1].jpg"/>
        <xdr:cNvPicPr>
          <a:picLocks noChangeAspect="1"/>
        </xdr:cNvPicPr>
      </xdr:nvPicPr>
      <xdr:blipFill>
        <a:blip xmlns:r="http://schemas.openxmlformats.org/officeDocument/2006/relationships" r:embed="rId6" cstate="print"/>
        <a:srcRect/>
        <a:stretch>
          <a:fillRect/>
        </a:stretch>
      </xdr:blipFill>
      <xdr:spPr bwMode="auto">
        <a:xfrm>
          <a:off x="981075" y="3943350"/>
          <a:ext cx="457200" cy="495300"/>
        </a:xfrm>
        <a:prstGeom prst="rect">
          <a:avLst/>
        </a:prstGeom>
        <a:noFill/>
        <a:ln w="9525">
          <a:noFill/>
          <a:miter lim="800000"/>
          <a:headEnd/>
          <a:tailEnd/>
        </a:ln>
      </xdr:spPr>
    </xdr:pic>
    <xdr:clientData/>
  </xdr:oneCellAnchor>
  <xdr:oneCellAnchor>
    <xdr:from>
      <xdr:col>1</xdr:col>
      <xdr:colOff>95250</xdr:colOff>
      <xdr:row>15</xdr:row>
      <xdr:rowOff>9525</xdr:rowOff>
    </xdr:from>
    <xdr:ext cx="530225" cy="527050"/>
    <xdr:pic>
      <xdr:nvPicPr>
        <xdr:cNvPr id="154934" name="Image 404" descr="canstock6408617[1].jpg"/>
        <xdr:cNvPicPr>
          <a:picLocks noChangeAspect="1"/>
        </xdr:cNvPicPr>
      </xdr:nvPicPr>
      <xdr:blipFill>
        <a:blip xmlns:r="http://schemas.openxmlformats.org/officeDocument/2006/relationships" r:embed="rId3" cstate="print"/>
        <a:srcRect/>
        <a:stretch>
          <a:fillRect/>
        </a:stretch>
      </xdr:blipFill>
      <xdr:spPr bwMode="auto">
        <a:xfrm>
          <a:off x="238125" y="3333750"/>
          <a:ext cx="523875" cy="533400"/>
        </a:xfrm>
        <a:prstGeom prst="rect">
          <a:avLst/>
        </a:prstGeom>
        <a:noFill/>
        <a:ln w="9525">
          <a:noFill/>
          <a:miter lim="800000"/>
          <a:headEnd/>
          <a:tailEnd/>
        </a:ln>
      </xdr:spPr>
    </xdr:pic>
    <xdr:clientData/>
  </xdr:oneCellAnchor>
  <xdr:oneCellAnchor>
    <xdr:from>
      <xdr:col>2</xdr:col>
      <xdr:colOff>790575</xdr:colOff>
      <xdr:row>14</xdr:row>
      <xdr:rowOff>57149</xdr:rowOff>
    </xdr:from>
    <xdr:ext cx="381000" cy="485775"/>
    <xdr:pic>
      <xdr:nvPicPr>
        <xdr:cNvPr id="154935" name="Image 403" descr="canstock2955136[1].jpg"/>
        <xdr:cNvPicPr>
          <a:picLocks noChangeAspect="1"/>
        </xdr:cNvPicPr>
      </xdr:nvPicPr>
      <xdr:blipFill>
        <a:blip xmlns:r="http://schemas.openxmlformats.org/officeDocument/2006/relationships" r:embed="rId4" cstate="print"/>
        <a:srcRect/>
        <a:stretch>
          <a:fillRect/>
        </a:stretch>
      </xdr:blipFill>
      <xdr:spPr bwMode="auto">
        <a:xfrm>
          <a:off x="1088231" y="2843212"/>
          <a:ext cx="381000" cy="485775"/>
        </a:xfrm>
        <a:prstGeom prst="rect">
          <a:avLst/>
        </a:prstGeom>
        <a:noFill/>
        <a:ln w="9525">
          <a:noFill/>
          <a:miter lim="800000"/>
          <a:headEnd/>
          <a:tailEnd/>
        </a:ln>
      </xdr:spPr>
    </xdr:pic>
    <xdr:clientData/>
  </xdr:oneCellAnchor>
  <xdr:oneCellAnchor>
    <xdr:from>
      <xdr:col>2</xdr:col>
      <xdr:colOff>28575</xdr:colOff>
      <xdr:row>12</xdr:row>
      <xdr:rowOff>9525</xdr:rowOff>
    </xdr:from>
    <xdr:ext cx="457200" cy="457200"/>
    <xdr:pic>
      <xdr:nvPicPr>
        <xdr:cNvPr id="154936" name="Image 402" descr="canstock6163702[1].jpg"/>
        <xdr:cNvPicPr>
          <a:picLocks noChangeAspect="1"/>
        </xdr:cNvPicPr>
      </xdr:nvPicPr>
      <xdr:blipFill>
        <a:blip xmlns:r="http://schemas.openxmlformats.org/officeDocument/2006/relationships" r:embed="rId7" cstate="print"/>
        <a:srcRect/>
        <a:stretch>
          <a:fillRect/>
        </a:stretch>
      </xdr:blipFill>
      <xdr:spPr bwMode="auto">
        <a:xfrm>
          <a:off x="323850" y="2228850"/>
          <a:ext cx="457200" cy="457200"/>
        </a:xfrm>
        <a:prstGeom prst="rect">
          <a:avLst/>
        </a:prstGeom>
        <a:noFill/>
        <a:ln w="9525">
          <a:noFill/>
          <a:miter lim="800000"/>
          <a:headEnd/>
          <a:tailEnd/>
        </a:ln>
      </xdr:spPr>
    </xdr:pic>
    <xdr:clientData/>
  </xdr:oneCellAnchor>
  <xdr:twoCellAnchor>
    <xdr:from>
      <xdr:col>1</xdr:col>
      <xdr:colOff>8787</xdr:colOff>
      <xdr:row>18</xdr:row>
      <xdr:rowOff>2853</xdr:rowOff>
    </xdr:from>
    <xdr:to>
      <xdr:col>3</xdr:col>
      <xdr:colOff>2722</xdr:colOff>
      <xdr:row>19</xdr:row>
      <xdr:rowOff>296</xdr:rowOff>
    </xdr:to>
    <xdr:sp macro="" textlink="">
      <xdr:nvSpPr>
        <xdr:cNvPr id="185" name="Rectangle à coins arrondis 184"/>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15</xdr:row>
      <xdr:rowOff>39413</xdr:rowOff>
    </xdr:from>
    <xdr:to>
      <xdr:col>3</xdr:col>
      <xdr:colOff>2722</xdr:colOff>
      <xdr:row>16</xdr:row>
      <xdr:rowOff>504824</xdr:rowOff>
    </xdr:to>
    <xdr:sp macro="" textlink="">
      <xdr:nvSpPr>
        <xdr:cNvPr id="186" name="Rectangle à coins arrondis 185"/>
        <xdr:cNvSpPr/>
      </xdr:nvSpPr>
      <xdr:spPr>
        <a:xfrm>
          <a:off x="238701" y="2923189"/>
          <a:ext cx="1471952" cy="504825"/>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11</xdr:row>
      <xdr:rowOff>197069</xdr:rowOff>
    </xdr:from>
    <xdr:to>
      <xdr:col>2</xdr:col>
      <xdr:colOff>1326375</xdr:colOff>
      <xdr:row>12</xdr:row>
      <xdr:rowOff>502586</xdr:rowOff>
    </xdr:to>
    <xdr:sp macro="" textlink="">
      <xdr:nvSpPr>
        <xdr:cNvPr id="187" name="Rectangle à coins arrondis 186"/>
        <xdr:cNvSpPr/>
      </xdr:nvSpPr>
      <xdr:spPr>
        <a:xfrm>
          <a:off x="236482" y="1832741"/>
          <a:ext cx="1470893"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8789</xdr:colOff>
      <xdr:row>20</xdr:row>
      <xdr:rowOff>2852</xdr:rowOff>
    </xdr:from>
    <xdr:to>
      <xdr:col>3</xdr:col>
      <xdr:colOff>2724</xdr:colOff>
      <xdr:row>21</xdr:row>
      <xdr:rowOff>296</xdr:rowOff>
    </xdr:to>
    <xdr:sp macro="" textlink="">
      <xdr:nvSpPr>
        <xdr:cNvPr id="188" name="Rectangle à coins arrondis 187"/>
        <xdr:cNvSpPr/>
      </xdr:nvSpPr>
      <xdr:spPr>
        <a:xfrm>
          <a:off x="238703" y="4016490"/>
          <a:ext cx="1471952" cy="50325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xdr:row>
      <xdr:rowOff>71436</xdr:rowOff>
    </xdr:from>
    <xdr:to>
      <xdr:col>3</xdr:col>
      <xdr:colOff>3071</xdr:colOff>
      <xdr:row>14</xdr:row>
      <xdr:rowOff>574022</xdr:rowOff>
    </xdr:to>
    <xdr:sp macro="" textlink="">
      <xdr:nvSpPr>
        <xdr:cNvPr id="189" name="Rectangle à coins arrondis 188"/>
        <xdr:cNvSpPr/>
      </xdr:nvSpPr>
      <xdr:spPr>
        <a:xfrm>
          <a:off x="153070" y="2857499"/>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24</xdr:row>
      <xdr:rowOff>180975</xdr:rowOff>
    </xdr:from>
    <xdr:ext cx="180975" cy="466725"/>
    <xdr:sp macro="" textlink="">
      <xdr:nvSpPr>
        <xdr:cNvPr id="154943" name="Rectangle 299"/>
        <xdr:cNvSpPr>
          <a:spLocks noChangeArrowheads="1"/>
        </xdr:cNvSpPr>
      </xdr:nvSpPr>
      <xdr:spPr bwMode="auto">
        <a:xfrm>
          <a:off x="0" y="5791200"/>
          <a:ext cx="180975" cy="466725"/>
        </a:xfrm>
        <a:prstGeom prst="rect">
          <a:avLst/>
        </a:prstGeom>
        <a:noFill/>
        <a:ln w="9525">
          <a:noFill/>
          <a:miter lim="800000"/>
          <a:headEnd/>
          <a:tailEnd/>
        </a:ln>
      </xdr:spPr>
    </xdr:sp>
    <xdr:clientData/>
  </xdr:oneCellAnchor>
  <xdr:twoCellAnchor>
    <xdr:from>
      <xdr:col>1</xdr:col>
      <xdr:colOff>94191</xdr:colOff>
      <xdr:row>29</xdr:row>
      <xdr:rowOff>3175</xdr:rowOff>
    </xdr:from>
    <xdr:to>
      <xdr:col>12</xdr:col>
      <xdr:colOff>2263775</xdr:colOff>
      <xdr:row>31</xdr:row>
      <xdr:rowOff>155575</xdr:rowOff>
    </xdr:to>
    <xdr:sp macro="" textlink="">
      <xdr:nvSpPr>
        <xdr:cNvPr id="261" name="ZoneTexte 260"/>
        <xdr:cNvSpPr txBox="1"/>
      </xdr:nvSpPr>
      <xdr:spPr>
        <a:xfrm>
          <a:off x="237066" y="9925050"/>
          <a:ext cx="1336145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a:t>
          </a:r>
          <a:endParaRPr lang="fr-FR" sz="1100">
            <a:solidFill>
              <a:schemeClr val="bg1">
                <a:lumMod val="50000"/>
              </a:schemeClr>
            </a:solidFill>
          </a:endParaRPr>
        </a:p>
        <a:p>
          <a:pPr algn="ctr"/>
          <a:endParaRPr lang="fr-FR" sz="1600"/>
        </a:p>
      </xdr:txBody>
    </xdr:sp>
    <xdr:clientData/>
  </xdr:twoCellAnchor>
  <xdr:oneCellAnchor>
    <xdr:from>
      <xdr:col>1</xdr:col>
      <xdr:colOff>19050</xdr:colOff>
      <xdr:row>29</xdr:row>
      <xdr:rowOff>25400</xdr:rowOff>
    </xdr:from>
    <xdr:ext cx="546100" cy="371475"/>
    <xdr:pic>
      <xdr:nvPicPr>
        <xdr:cNvPr id="154945" name="Image 259" descr="VBF-logo.jpg"/>
        <xdr:cNvPicPr>
          <a:picLocks noChangeAspect="1"/>
        </xdr:cNvPicPr>
      </xdr:nvPicPr>
      <xdr:blipFill>
        <a:blip xmlns:r="http://schemas.openxmlformats.org/officeDocument/2006/relationships" r:embed="rId8" cstate="print"/>
        <a:srcRect/>
        <a:stretch>
          <a:fillRect/>
        </a:stretch>
      </xdr:blipFill>
      <xdr:spPr bwMode="auto">
        <a:xfrm>
          <a:off x="161925" y="9947275"/>
          <a:ext cx="546100" cy="371475"/>
        </a:xfrm>
        <a:prstGeom prst="rect">
          <a:avLst/>
        </a:prstGeom>
        <a:noFill/>
        <a:ln w="9525">
          <a:noFill/>
          <a:miter lim="800000"/>
          <a:headEnd/>
          <a:tailEnd/>
        </a:ln>
      </xdr:spPr>
    </xdr:pic>
    <xdr:clientData/>
  </xdr:oneCellAnchor>
  <xdr:twoCellAnchor>
    <xdr:from>
      <xdr:col>10</xdr:col>
      <xdr:colOff>267416</xdr:colOff>
      <xdr:row>21</xdr:row>
      <xdr:rowOff>162378</xdr:rowOff>
    </xdr:from>
    <xdr:to>
      <xdr:col>10</xdr:col>
      <xdr:colOff>991148</xdr:colOff>
      <xdr:row>25</xdr:row>
      <xdr:rowOff>98878</xdr:rowOff>
    </xdr:to>
    <xdr:sp macro="" textlink="">
      <xdr:nvSpPr>
        <xdr:cNvPr id="345" name="Ellipse 344"/>
        <xdr:cNvSpPr>
          <a:spLocks noChangeAspect="1"/>
        </xdr:cNvSpPr>
      </xdr:nvSpPr>
      <xdr:spPr>
        <a:xfrm>
          <a:off x="9125666" y="5224235"/>
          <a:ext cx="723732" cy="69850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2053507</xdr:colOff>
      <xdr:row>21</xdr:row>
      <xdr:rowOff>166238</xdr:rowOff>
    </xdr:from>
    <xdr:to>
      <xdr:col>12</xdr:col>
      <xdr:colOff>366382</xdr:colOff>
      <xdr:row>25</xdr:row>
      <xdr:rowOff>73477</xdr:rowOff>
    </xdr:to>
    <xdr:sp macro="" textlink="">
      <xdr:nvSpPr>
        <xdr:cNvPr id="347" name="Ellipse 346"/>
        <xdr:cNvSpPr>
          <a:spLocks noChangeAspect="1"/>
        </xdr:cNvSpPr>
      </xdr:nvSpPr>
      <xdr:spPr>
        <a:xfrm>
          <a:off x="10911757" y="5228095"/>
          <a:ext cx="707732"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1238491</xdr:colOff>
      <xdr:row>22</xdr:row>
      <xdr:rowOff>42512</xdr:rowOff>
    </xdr:from>
    <xdr:to>
      <xdr:col>6</xdr:col>
      <xdr:colOff>1931761</xdr:colOff>
      <xdr:row>25</xdr:row>
      <xdr:rowOff>124110</xdr:rowOff>
    </xdr:to>
    <xdr:sp macro="" textlink="">
      <xdr:nvSpPr>
        <xdr:cNvPr id="348" name="Ellipse 347"/>
        <xdr:cNvSpPr>
          <a:spLocks noChangeAspect="1"/>
        </xdr:cNvSpPr>
      </xdr:nvSpPr>
      <xdr:spPr>
        <a:xfrm>
          <a:off x="5307027" y="5294869"/>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689219</xdr:colOff>
      <xdr:row>22</xdr:row>
      <xdr:rowOff>23005</xdr:rowOff>
    </xdr:from>
    <xdr:to>
      <xdr:col>8</xdr:col>
      <xdr:colOff>1406525</xdr:colOff>
      <xdr:row>25</xdr:row>
      <xdr:rowOff>125185</xdr:rowOff>
    </xdr:to>
    <xdr:sp macro="" textlink="">
      <xdr:nvSpPr>
        <xdr:cNvPr id="354" name="Ellipse 353"/>
        <xdr:cNvSpPr>
          <a:spLocks noChangeAspect="1"/>
        </xdr:cNvSpPr>
      </xdr:nvSpPr>
      <xdr:spPr>
        <a:xfrm>
          <a:off x="7152612" y="5275362"/>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1397286</xdr:colOff>
      <xdr:row>21</xdr:row>
      <xdr:rowOff>132713</xdr:rowOff>
    </xdr:from>
    <xdr:to>
      <xdr:col>12</xdr:col>
      <xdr:colOff>2118536</xdr:colOff>
      <xdr:row>25</xdr:row>
      <xdr:rowOff>58964</xdr:rowOff>
    </xdr:to>
    <xdr:sp macro="" textlink="">
      <xdr:nvSpPr>
        <xdr:cNvPr id="355" name="Ellipse 354"/>
        <xdr:cNvSpPr>
          <a:spLocks noChangeAspect="1"/>
        </xdr:cNvSpPr>
      </xdr:nvSpPr>
      <xdr:spPr>
        <a:xfrm>
          <a:off x="12650393" y="5194570"/>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oneCellAnchor>
    <xdr:from>
      <xdr:col>3</xdr:col>
      <xdr:colOff>647700</xdr:colOff>
      <xdr:row>132</xdr:row>
      <xdr:rowOff>0</xdr:rowOff>
    </xdr:from>
    <xdr:ext cx="3175" cy="171450"/>
    <xdr:pic>
      <xdr:nvPicPr>
        <xdr:cNvPr id="154952" name="Image 311" descr="Tom &amp; Jerry 003.jpg"/>
        <xdr:cNvPicPr>
          <a:picLocks noChangeAspect="1"/>
        </xdr:cNvPicPr>
      </xdr:nvPicPr>
      <xdr:blipFill>
        <a:blip xmlns:r="http://schemas.openxmlformats.org/officeDocument/2006/relationships" r:embed="rId9"/>
        <a:srcRect/>
        <a:stretch>
          <a:fillRect/>
        </a:stretch>
      </xdr:blipFill>
      <xdr:spPr bwMode="auto">
        <a:xfrm>
          <a:off x="1743075" y="480726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3" name="Image 239" descr="36_27_8.gif"/>
        <xdr:cNvPicPr>
          <a:picLocks noChangeAspect="1"/>
        </xdr:cNvPicPr>
      </xdr:nvPicPr>
      <xdr:blipFill>
        <a:blip xmlns:r="http://schemas.openxmlformats.org/officeDocument/2006/relationships" r:embed="rId10"/>
        <a:srcRect/>
        <a:stretch>
          <a:fillRect/>
        </a:stretch>
      </xdr:blipFill>
      <xdr:spPr bwMode="auto">
        <a:xfrm>
          <a:off x="1743075" y="46939200"/>
          <a:ext cx="0" cy="171450"/>
        </a:xfrm>
        <a:prstGeom prst="rect">
          <a:avLst/>
        </a:prstGeom>
        <a:noFill/>
        <a:ln w="9525">
          <a:noFill/>
          <a:miter lim="800000"/>
          <a:headEnd/>
          <a:tailEnd/>
        </a:ln>
      </xdr:spPr>
    </xdr:pic>
    <xdr:clientData/>
  </xdr:oneCellAnchor>
  <xdr:oneCellAnchor>
    <xdr:from>
      <xdr:col>3</xdr:col>
      <xdr:colOff>647700</xdr:colOff>
      <xdr:row>132</xdr:row>
      <xdr:rowOff>0</xdr:rowOff>
    </xdr:from>
    <xdr:ext cx="3175" cy="171450"/>
    <xdr:pic>
      <xdr:nvPicPr>
        <xdr:cNvPr id="154954" name="Image 311" descr="Tom &amp; Jerry 003.jpg"/>
        <xdr:cNvPicPr>
          <a:picLocks noChangeAspect="1"/>
        </xdr:cNvPicPr>
      </xdr:nvPicPr>
      <xdr:blipFill>
        <a:blip xmlns:r="http://schemas.openxmlformats.org/officeDocument/2006/relationships" r:embed="rId9"/>
        <a:srcRect/>
        <a:stretch>
          <a:fillRect/>
        </a:stretch>
      </xdr:blipFill>
      <xdr:spPr bwMode="auto">
        <a:xfrm>
          <a:off x="1743075" y="528732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5" name="Image 239" descr="36_27_8.gif"/>
        <xdr:cNvPicPr>
          <a:picLocks noChangeAspect="1"/>
        </xdr:cNvPicPr>
      </xdr:nvPicPr>
      <xdr:blipFill>
        <a:blip xmlns:r="http://schemas.openxmlformats.org/officeDocument/2006/relationships" r:embed="rId10"/>
        <a:srcRect/>
        <a:stretch>
          <a:fillRect/>
        </a:stretch>
      </xdr:blipFill>
      <xdr:spPr bwMode="auto">
        <a:xfrm>
          <a:off x="1743075" y="52473225"/>
          <a:ext cx="0" cy="171450"/>
        </a:xfrm>
        <a:prstGeom prst="rect">
          <a:avLst/>
        </a:prstGeom>
        <a:noFill/>
        <a:ln w="9525">
          <a:noFill/>
          <a:miter lim="800000"/>
          <a:headEnd/>
          <a:tailEnd/>
        </a:ln>
      </xdr:spPr>
    </xdr:pic>
    <xdr:clientData/>
  </xdr:oneCellAnchor>
  <xdr:oneCellAnchor>
    <xdr:from>
      <xdr:col>3</xdr:col>
      <xdr:colOff>0</xdr:colOff>
      <xdr:row>134</xdr:row>
      <xdr:rowOff>0</xdr:rowOff>
    </xdr:from>
    <xdr:ext cx="1603375" cy="962025"/>
    <xdr:sp macro="" textlink="">
      <xdr:nvSpPr>
        <xdr:cNvPr id="154956" name="AutoShape 5" descr="data:image/jpeg;base64,/9j/4AAQSkZJRgABAQAAAQABAAD/2wBDAAkGBwgHBgkIBwgKCgkLDRYPDQwMDRsUFRAWIB0iIiAdHx8kKDQsJCYxJx8fLT0tMTU3Ojo6Iys/RD84QzQ5Ojf/2wBDAQoKCg0MDRoPDxo3JR8lNzc3Nzc3Nzc3Nzc3Nzc3Nzc3Nzc3Nzc3Nzc3Nzc3Nzc3Nzc3Nzc3Nzc3Nzc3Nzc3Nzf/wAARCAB8ANEDASIAAhEBAxEB/8QAHAAAAgIDAQEAAAAAAAAAAAAABQYABwMECAIB/8QARBAAAgEDAwIDBgIGCQIFBQAAAQIDBAURAAYhEjETQVEHFCJhcYEykRUjQlKSoQgWM2JygqKxwcLRJDRTVPBDdIOjw//EABsBAAEFAQEAAAAAAAAAAAAAAAACAwQFBgEH/8QAMBEAAgICAQMDAwIEBwAAAAAAAAECAwQREiExQQUTUSJhcSMyQoGR8BQVM6Gx0eH/2gAMAwEAAhEDEQA/ALx1NTU0ATU1D20Pu16ttmpxPdq+mo4icK08gXqPoM9zoAIa+E4Gglr3ft27TiC23qgqJj2iSdes/RTydGurOgDQvt4o7HQNW17sIwwVVQZZ2PZVHmTpIX2g3Lxy72mn936+IxUHxAvrnHT1fLt89aW/KuWr3U8LNmnoYUSNM8CRh1O31wUHy59TpVuVzhtqo0ysQwJJA4UAdz6AnAHzI03KT3pEyqiDr5zGebeO46iczLU01Imfhp44RIMf3mblvqMf8k3ZN/MZY6e/wxQl2CCrgz4fUe3Up5TJ47sO2SM6RIaOqttVUUdwlMtScTK2MB0ZR+EegOV+3z14gq6auespQOrwH8OVGAIYEf7HkfnpPJj3sVSj06MvkMCBg5z6aFXy/UdoEay9c9VKGMFLAA0kuO5AJAAHGSSAM99APZ7fHqKSptldIzS0CK8crnJkhOcZPmVIIPy6SeTobbZTcWlvcrB5bhiSNun8FP3iT6BTk/3mJ0m+9VQ5EOFLlNxfgIvfNw1DFkW3UMWT0xsjzvjyJbKgH1GD9de6fdNzolEd0tb3Bm5We2KiKPkySyAj6hjn5dtC624rDMKSkhesr25WmixkKf2nPZF4PJ744ydaJtVTa77RXKvqvEnr1kppgmREnZ4kX5DpkGTyS3l21EqtyHF2PsPyqrWkhsg3tRksbjb7jbYR3nqkjMY+ZMbt0j5nA+emdGVgCpBB5BGkg+edbuxKgxe/WYlBHQuhpkB5WB1yo+gYOo+Q09i5XvNxa6jV1Ht9UNupqamppHJqaC3Xdm37PMILneKKmm/9OSYdQ+o7jWxaL9ab0jNaLlSVgX8QgmViv1A5H30AEtAd17usu06WOovVV4QlJWKNFLO5HfAH+/bka+7z3BFtrblbc5XiWSOJvASRsCSTB6VHrk65Q3DuK8biqo6q9Vz1UyL0qzKqhRnOAAANAF/Te2/ai21aqGO4STs5T3QxKsi4/aJ6ukDt2JPPbvjPaPbPtKtpZZquaotzREAxTxdRbPmvRnOuZer5eep1aAO0rLeKC+W6G4WupSopZhlHX+YIPII9Drezriu0Xats9xhr7dM0NREwIZCRnBBwcdwccjXTvsr30+9rTPJVwRQVtLIqSpG+QwIGHAPIBOeOe3fQA8ampqaAJr4Tr7oNvOuktu0rzWwHE0FFK8ZHkwU4P56AKq9ovtjq6K51Fp2sIh4JMcldIocl/MIvbg8ZOec8eZrib+tO+7nbVuVRLUSVKypRy1ACRt0As4XAx5DJ+mgW37XJer3RW6I4NRKqM3boXuzfYAn7a6VskVuntlPFaaYCjol6KGolhyCekr1pnk9z8XHVk4J76bss4IchXyOa7xZrpYq33e50k1LOOV6hw2PNWHB8uQdX17DN7VF9t8tlu05lraNQ0Ern4pYe3PqVPGfQj7lrvbqZdv1p3Ef0vDEjzsssKJjC/hQKOO3GSTz3OlmP2d/1cvEF/wBqV00MtPljRzp4odCMMqnIPYnAPc45GkQvi+4qVLXYzbzMNDuq65B6pWil6UGWdmQKAB3JPRgDz1t2ahW3xvBX0TVlyr0VqiJIw0cMQOFRmbC4GSeTlj1EDWWy2+S61tHuuvqVmr6inwyeCAkcZHwqnOVIycsSSephx5F62eoopZKplMtEIsuka/HERnLD94EeXcY4znA5J7fQl1qXBJ+DzerRS3eECpSTxISXhkhbpdW+R+foePXS5atpeNSVKXD3mGpEzNTVRWOORAwGQeh2VhkZIPn5DRGXe1kji64paidiPhjjpnyx8hyAOeNE6CKuknkqq9+jrHTHSRNlIx6scDqc+vYdh5kpTaQtpNiLaLpPbLtVUNwZoK42mqiljSJnLSfB0FQoJKk5I/LuNMNopK68zVEPv0lvoqJooPBp41Esn6lHILnPSPjAwozx318vNzoprhb6uk8WVqOqeKoljpn6VjPwODJjAUOVPf8AZPpwVs7Ck3BW07FFWsjSpjHYs6fBJ9ePC0mTTnGMl4GNfU3sy2Sz22N46y2yye7Afq4kkKgv2ZpP2nfyPWTjA4B1vXK1UtzjZKwzNGVx0rIyqCDkMADwwIBDdxjSpu1rlty7fpi0TBKWtAWshkjLRCQdnI46SV4znyAOeNeNttd911PvN6mjezxqQKaGPw46lj26jkl1AJzzgkjjg6fO6aXY3Uqp6GljnnmWvtshAiuMC84LdI61A7dvjXg5zhRojt6rp6DdF8qK2eKnijttKzvIwUAB6jJ5143ewaloLbDw9XVx8KMdMcZ8RuPTCBf82kD2yNb47TD1U8D3GpkVVmKjxFjXJJB74yQPvqKowryFxXcTZuVb34N3dft1kjqGg2vQxPEh4qqvJ8T6IMYHzJ+2g969tt4uO3TR0lOlBcXbElXC+R0Y56QeVJ+/y51WlutdfdqkU9tpJqmYn8ESFsZ9fT6nVsbD9nNDbKuKq3XUUr1yKHS2l1bw85wz8/F24Hbg99Tm0iIk2U5I8krvJKzO7kszsclie5J1nt1dVW6qSqoKiSmqIzlJYnKkaffaN7OKixe/Xe3yRvag4YRgYeLqb8OP3QTwdVyRjGhPYNaLH9o3tAp93bXsdGVlNxhHi1jAdMfXgqQB6n8XoAcfRKsVjuN+rhSW2maaTHU3IAVcgZJPYc6G510TZLNQbZsKSW+gDeKiNWty0joV+I+pxnPT9cc6TOfFCoR5MrG4+yvcFPUqlIKesiYcypIE6TjkEHn8s6T6m21tN4wno54/AbpmLRnCHOME9hrpu3UlFR02LZTwQwyHr/UKAHyO+R3yPPWpd4qSKCaSvklmp5vgalfEizE8BApGck4xg6bVz3pjjqXg5kwfTTx7HrpDaN9UE1TWNSwSBonHSSJSwwqnHb4iDn5a2faNsZLDE12oJSaOaYL7sY8e7gjPLZ55GO2gfs8oYLjviyUtUziF6pSSgySV+ID6ZAB+WdPJpraGWmnpnXeT/wDDqa+9I9Bqa6cPuhu5Lf8ApXb9yt4xmppZIlz6spA/nolrVuTVKUFS9AiPVrC5gSQ4VnwekE+mcaAOcPYrZEq9xXCavplZKOnaJ4po84aTKkFT8g4I+urqt9yt9dEWoamF1jwrKD0mI47MpwVPyIGNKGzzarfuevEdwM1Zdo45JopulZI6hOvxEZFACk9WQPPDd8aarzYrZeYZIrnSxylh0+JgBx9GxnUK5pz0yXSvp2gHdL/RXa/UG3qKbxUknLVckfKjwwXEXUOCSU578Ajz0bv9ZLS0BSkAeuqmFPSR5wWlbgfYDLE+QU/TSxZ12rtqdvdK+ouNUhMQESiZovIqBEoVe3dsfXUttbfKy+1NbJHTUbIoWBnXxZIImz8KjPSrnpyzfF5AdslqdlVS5Tekhu/JqrXWXUYKbZElDZhTTbmraQsoEj0/hxoG7kr1AsuTyfi554GdYaK+0rVjWutqqZbjGoYokg6JlyQHQ57HB47jsfUiLoluo0Wpvk01zndgsfvZ8Z3fHARB8K+vwgDzPmdCquFrgYxdVhhpuv8AU0KYCkjt1n9tuCcDgehxnUb/ADWufWMHx+fn8I5gTuyJ/px+n5fYa6bbNmoqv3yOiCMpDKGYmOMjsVU/Cv2Ght93K80U1JtwJU1OSklTkrFD6kNg9TD0XOD39NCf0VQlDG1OGjP/ANNmJT+HONbfwRRngKiLxgcAD5aYs9VjrVcev3L6ODL+N6X2Mgrbj+h/0T49PDbzD4JhigDfARg9TOW6s5JJIGcnQSDc1HSxrRVVxZq+3ENSVkcTTmQYIxIFz8WPhbJGQcgg9l6suE95Cy1BZKVh1R0ykgYPYv8AvH+Q9PPWJQFwAMAenGn67LE93S2/+DM5nq2PXJwx4fzLct+6oKu0U1XcbfW0vvMauFFHJUKwIzkGNW4/xAH1GdYblvuy2yMAJWyyFSYoFoZYy4GM4Lqo8x58aG7M3ZbKaxR0VxqkpJaNPDUSH+0jH4SvqccEDn8xpR3Pemv13etVWjp0QRwIw5Cgk9RHkSf9h6asLLowhyC/OjXSpxe2/AZt+7KG5XU1CVVJJcpgIg9TL4FPRoT+BTIFZznk9K5Y4zgAY+Xv2bxX3dUkdbealpFoIZvGVQVmLPIGEYJwqqAgwM9wTknJT4ZRRVRdyvus5CzJjIDHs2P5H7emjeJqWjmpqWGGaB0dVppz0iFmUjriYcxtnB44OO2TnU/FwlkUu+l7l5XlDtFjyKlOP80Whtvbtv21a1oLbD0qvLytgySt6sQOT/sNTac5qNuW5nnNRNHCIppGbqLSJ8Dkk9z1A99fdq3GO6beoqqM4Ph9EqMclJF+FlJ9QQefPvqtbOL/AE12qKeyNVLU+K3jRhP1RIJHU4YYH1GCceeojT6pkiEOS2i0L7SSV9qmpYkglEi9LxVAJWVT3XI/Dkdm5wecHXOntA2iNpXOCmFT4yVMZmjVhholz+FiOCR2yPTXQ1qorjGIZrxcjU1IXDRwoI4QfUD8Tfc447DVSe3yhnW+2yrEbeDNTmJSB+2rEkfXkaVW+uhqxdNlVY54Gul9nXaK9baoK2Md4wjr+66jDD/566oGHblwaBqioSOmiUZLTv08fTk6tL2dWLcO3rY9QyRywVEnWbe3wSYxgOrHgMRj4T5Y5B40Zf6UU7Pp3235CqMk+xt7guN025d5YbdPFHQzQrLFFNH1pGRkMF5BAzg47c8AaMbRpKqan/S13kkmrqnJj8UYEMfkEXsmcZ9e2edSvutlqnRLlQVjywN1Kj22dypx6qpB/MjW3Q1Fx3VSy/1bC0sHU8b3CrT+yYZBCxZ6iwP73SB357FiO59Ij0pRUdaK79s240leKwUsmfCYSVRHrj4V/I5/LTX7DdhyW6M7ivVIq1Uqr7gr/iijIPU2OwLAj5gA+ut/bfsWtNFVe+7gq5rxVeIXKuOmJjnOWHJY/U478atJQFUAAAAYAHlqVGKitIiSlyez7qamppRw0bzco7Ta6m4TRySR08Zdljx1HHkMkAfc41itF4p7tE5jSSCeIhZqebAkiJGRnBIORyCCQfXVby3WStvlQtX46U1TWNDOs9TCIwo/V4TEqyKDjOCpzk/D6EtyWmiS30C+AWWGaCmYEljJEzdHQ+T8S5YH4s8jOmLLlDuL4ag5/Ay7gvNiaCagrBHcnIy1DEolZvQEdl582IA9RpKWzPWNJ+kZalKN3zHbVq5HiVc9nZjl8+a/g8gDjOi0ccNJAEjRIYUHYAKqjWKmr6KqlaKkq6ed0HUyxSB8DOOcfPWVy/WMi+P6UeK+fP8A4VFmXZJNQWka0dtmpYlgt9RHFTr/AGcTxdQjHopBHH1zrzXSNZbf10kRqZpJUT9ZJ09ckjBAWOOBkqOBwMeWimtS8Uvv1qq6Tn9dC6AjyJHB/PVdDKlZZFXdY7W/uRYKPNNoF0u3tyNUmrrrM8ldIvS8omjCIP3Uychc5+vnrQqKStTcjQ3GCOIUUQdFSQSfHIO5OAAQoPAz+Iatyy1y3KzUdcuMT06ScfNQTqtbjI0u6dwM/PTWKg+ghjx/udajPxqqKXZBdexs/TrZznGn+FeDx31qXmXwLRXSjkx00rfkh1ua1btA1Va6ynUgNLBJGCfIspGs7Vr3I7+UaC3fB6+Afu7Z1HtayW6op7nWVE9U6RRwyomMdPUxyADwB+ZGlnzPbPy02e0m5pdKrbvhHpSO2e8dBxx4vTj+UelIHngjWmy9KzSPL87irdJHrJ17orbXXi40lstbxpVVDN0tJnpAVSxzj6Y++sf5aZ/Zcvib/owcYjo5359fgH/VpGPFSsSY1iRUrUmhYraaakqprXdqc0tWExJDJ5g/tKf2lPqNEbNO09vTxW6pYiY3J9Rxn7jB++ro33T2RtvVNTuChirKenUsiNw/WeFCNwQxJAGCDzqmrXRijpFjOPEYl5MEkdRPYE8kDgc88a1foNEq7pOP7Wuv58Gj9Px/aslxfRhSzXassNa9RRIs0E5BqKZj09WAB1IfJ8ADng8Zx304x78sjweLM1bA6gFopKOQspPl8IIP2J0i6nz/AJ6tMr0mm6bnvi/JYzpTe09DFdN91lQvhWGgMOTg1NcAMD1WMEk/5iPp5aVXDSV6ySePcbrP8KlsGRsenYKo5PkBott+x3Hc0vTbv1NED+sr5FynzEY/bb/SPU9tWHQezza9GrGa2x1crriaWsJlMmOckMcd/IAAar7J42HuNC3P5fXRGlZCt6XUUds2KlWYVddVU9ZXwHiKFw0dMfl6t/ePzwBps59ToLtenjWCsrooo4luFU86LGoULEPgiAA7fAqn6k6Na859SvsuyZOcuRNq/bv5PmeMa0Wl/Q94p7vCmFnkSmrwuB1Rs3Sjn16GI/ylu/bXjcdZPb7HX1tKMzQQl0AHVyOe3nr1UJDerLKkTukdZTsoYDpZCRjPPZgfyI0nFnOmUbvG9M5alNOPkfl190J2rcmulgo6qZeicp0Tpn8EqnpcfxA6La2Ke1sqCampqa6At1W045LrVXKmqjDNU9JkVoI5FLKMZyR1Djy6sfLvrzPs6GvBW73GtrI+tXjjWTwFjI5BHh9JODz8ROmbU0lxTe2jvJ61sX6bZm36co36MhnaNutHqi07K3qDIWI+2g+8adaS+WSeJUihlSelZVXHUxCyL+Qjk/PTwe2k/wBotdR0FHa5ayVYz7+gQt2HwsGJPkApYknTGXUp484JeGNWRTg0aH01BwdYWqqZI/EaeJY8Z6mcAY9c+mhdTuSi6QLeGr5G5XwOY/qZPwj+f31gqMLIvnxrg2/wUvGXwOOwJGNgamfANLVTwKB2VA5KD+ArpKr8jdG4cjH/AI8H/wDTH/20e9nNxams9+mvEsMZp656iRlGFWMxIc8/Rh9tUHU73u8u4a67RSCP32YyPTt8aAYwB5cgADPHbW5ysSy3H9l9JdP6mm9PyFTONku2vBb2dY6h1SGR3OEVSzZ9ByTqvU9pNQIsPbYWf94TED8saF3nfNyuVJJTJHFTRSqVk6MlmBGCMnyxqkr9IyOa5aS/JeWeqUcHx22M90SoluVBQJTSyVdNZ6GBookLMCI8nt5ZY89tE6bZ16qArSLSUoI/DLJ1MPqFH/OmzazGae51MoxLK9MX9f8AycBwfuTpgyfLVlkSXuvoYDLkvelpFfJ7P7ieWu9LH/hpGf8A6xoxsXb8+3t70r1dbFVJU0U8UbJAY+l8xtj8TZyqt+WmgZ1qy9Md5sc7c9FcU7/vxOv/ACNGPZ+okcxbdWpaB/tVuBqK+3WhD8EK++TrnzOUjB/1n/KNJus+8rtTDeV69+q4I3jnWJFZwCEWNCP5ltB/07av/ewj6En/AI1v/TVCrHXVbZrcdxhDqwjojtezRbh3FFQ1S9dFBEaiqjzjxBkBEP8AdJyT64x2J0vrerW3Ar6fPzfH++rC9j0cU0t9uCOHJmiph0kEBUTr4PzMh/LXPU8hRx2ovq+gZFi9voyxoYY4I1jhRURB0qqDAA9ANCt41stv2tdKqnAM6Uz+ED5uRhR+ZGjOlH2mVCJt+Gm6Xkkqa6mVY416nYJKsjdKjk4VCfpnWVe0torlrya9DTJR0dPSxDCQRLGv0UYGtjQ1L3QtnLzIR5SU0qn8iuo97oVPSrVErYz0x0srE/kusXLHvcn9D3+C3V9Sj+5f1PG43xazHjPjTwQ4/wAcqL/zrYnpv0NuKoogCKOuLVdKccI+f1qfmQ4/xN6aE3WpuFX7qf0cae3xVtLLNPUyhXKrNGxKxjOAMc9RBxnjTvuq0PdreopWSOuppVnpZH7Bx5H5MCVPyY6u8bBk8OVU1pvr/wBEKWTCVvKD2l0FT3642G9KtqSCoS6OTJTzyFBE6JzKMAnBHSpHbPSe5Oju3d2rdbo9qqaeGOsSPxM0tQJ48A4IJABQ58mHPkTg4XrO0k81XU1hVrtF+plpVJAp8c9Az5Hg9WOeD2Gse0LzS2/cvuEEZpmr5mWotshXxKebpL+KoBOUcdyMrkg8Hq1YYkbK61CfdCLeLbkiztTU1NSxgmpqamgCHtpE9pgTxbN1DkyTKP4M/wDGns9tV/7TpR+kLFT45PvEwP8AhVV//pp/GW7o/kZyP9KX4Eyalt1KJa5qOlRo1Z2lEK9XAyTnGdYqeqqaEzU156lmi6XZ0hYoiOiuAzAYXHUV5I/DnW5UUornpqFiAlVUxQuCOChYFwfqoYaabDh7eKkks9XI9Q7Mc562JA+gBAHoABqyzMp41q4L8kHCxFkVvm/7RU++twT2+OqtdHMBHcoIveArHKhHcjtx8QIB+S/PSFbbfU3W5U1BQxmSoqZFjiX1JOOfQfPy0we0uziybqngjJ8CZRPCCfwKxI6R8gQQB6Y05/0edumtvtTfZ0BgoUMUJIBzM2MkfRc/xDVVbZ7k3P5LGuv2oKHwLPta23R7VvtDbaEcC3RPK5PMknU4Zvv0jSXDG80qQxL1PIwVV9SeAP56tj+kfThNz2yo5zJRdB/yuT/1arvZ0K1O7bJA/wCGW4U6H6GRRpsWdDUEBor7eaRh0nqp51X0RoEjH+qFh9te7/PU09iuE9DzUx00jRYXJ6wpI48+dEd0p7puG3VeAI62N6R28zIvxx/mBL3+XrryyqykN+EjkfLz1U5K43bZSZceN+356g+2SSrWVlJLUmqjjMc1PO2Op4ZE6l6sADIIYduwHnrBu6Vqbb9TWx566Jo6pcHGfDdXx9wpH31o7QkHvlwpPDdHt0dPQfHj4hGr9LD5FSp1vb0AbaN5B/8AZSn/AEnRPSv2vlHJ6jk/T22il9/Gdt7301RzJ76+D/d/Z/040CJwCfTTd7WYDB7QbqT+GYxyr9Ci/wDbQHb1OlXuK1Ushwk1dBG30aRQdbqmfHFU14RbNfUDgQwyDkad/ZJus7Y3GkNQ+LbcGWKcE8RtnCPj6nB+R+Wtz2zbUFi3F+kqWMJQXIlwFGBHKPxLx5H8Q++q978a4uOZj/33D9rOzcjy0n7gIqt5UiFsrQUTSdPl1yt0g/ULGw+jn10H9jG8DfLMLTXS9Vxt6AAscmaLsrfMjsfsfPRCKX3ncV/qCv4KmOlU+qpErH+cjD7azlsXBuMu6Gs2fGhtG/z6nWvDXU89VUUsU6vPT9PjIM5TqGRn6jWWWRIY3llOI0Usx9AOToFa7c1te0XCqVY6q8xStWDAy0rYkRSfRE61HyxplLa2U1VDnCcvgJXqlNbZ62mX8UtO6rj97HH88aa7LVpcLRQ1kb9aT06SK37wKg50AXtk9wc68bXvdus+0qUXWrpqCKmllpE8eUKMRyMiDn+6FP30uBP9Ml0lENXbbtru0qzVtIpqFUqs8bGOQA+XUpBx8s6y2qyW60KVoKSOIs3Uz93Y4AyWPJOAPPy1s0NbTXClSqop4p4JBlJInDKw+RGtjSy1JqampoAmpqamgD4ex1W/tAmSo3NSwjHVRUbE/wD5mH/EOrGnlSGGSWRgqIpZmJ4AHc6o6W71dfX1l1qIHeOtlDwxpgPFHgKqsDjyAJxzknUrDlGNycn0I+WpSpaj3C1jgNTu6yRKQQkk0zj+6IXXP8Tro5YAFstGg/YiCHPfK8H/AG0K2C6VO9UkdJImhoJhGJMDry8fURgnthf4tGq2n/q9cqmOoKx22snaenmPCxyOcvGxPYlyWXy+IjyGuZ01Zc2n0HPT4+3WoyK49uNCZI7RVouXDvB0gctnBA/kfz1a3sttdFadj22GglWUSp40sgGC0jfiyO4IPw4PIxjSFuqoiue4KanVUkgtqF3YHI8Zvwr9QoJP+IaK7CuE9t3DHQx9T0dxZi8PfwpQufEHoCFIYeuDxzmKuw/Y9yFn+kqoF0sjc5aGUH7FdJ/sZo/fPaLaepQyQM8zZ/uqcH+IjT37cbdVbk3FSUltCM1vp/17OwChpDkL9cAE/IjQb2WWev2pvOirLkKf3epzRllkyUZ8dBxjzYBf82jaOcJa3ou7eNDJX7eq1gjD1MCiopxnGZYz1qPlkjH30EoqmKspYKqnPVDPGsiH1VgCP5HTJf75bdv22Svu1QsFOnGTyWP7qjzPy1TFj9qFghppIauOsgWKSTwP1QPVEXJQcHghcA+Xz1Fy6pTScUV+dTKyKcVtob6SMQbrryMAVNLFL047srOhP5dOpvNgNo3r/wCylH+k6r6u9oFXdLzDcNuWeaWntkEklU0oHU0TY6gcEhVHSD5nI+uR25fanU3a2T2+lt0dNFURmOWR3626SOQOwH150wsazlGT+xHWJa5xk/t/sE/bzTGDfMcoVgs9BG2SOMhnUgfYL+eknb84pdwWqpI/sa2CQ/5ZFOmnd+6F33YLVWGHF5opmp54Ilz4iuuQ6rycZTkeWla12i63GsSK2W+oqJ1YN0hCAMc8k8D761mNbF4ji38lk19R1Lu7btLumxVNrrOFkGY5B3ikH4WH0/mCdcs320V9hus9tusJiqYTzj8Lr5Mp81Pr/wA66zslfDc7XT1lO3Ukic54KsDhlI8iCCCPIg6A+0LZVLvK1+ExWGvgBNLU4/AT3B9VOBn89QMTKdEuvZ9xUo7Rzbtu6V1lvtDX2sFquOUCOP8A9Xq46PvnGr12tWeMtdFUq9PcHrZ6mWlm4kjR5WKceYwQMjI476E+zjZFttbvW1ima9Ukz08wc5SFwf2Bgd1IIJ5Ib56crxaYLpEnXmKpiPVT1UfEkDdsg88c4IOQQSCNJzbo32cooYvx/dr4bBu44ffLcLeoB/SE0dKQTjKOw8THz6OvHzxo1vqFhYPfYo8yW2aOqAAJIRTh8D18MuB9dLG27vDuDcFgiSSJ6iCGWsqVjcFUZVMWMZyD1PnHljVkSIskbRyKGRwVZSMgg+R1EitIbw6XCpxl5E25V9PbrbU19Q4FPBEZWYc5AHYfM8a5m3FeKi+XSpuFV0q88hfw1Pwp2GB+Qz66sX2t3CotFHFtCTxT4TiQTntNTjPhAnkkg8MfMpnz1U69++NEVoMPG9lNvuy8f6NlbUsL3RMzNSp4UqjyR26gfzCj+HV46qn+j5t6e2bcqrtUqUN0dTEhGD4SdQDYx5lmPzGDq1tKJpNTU1NAE1NTU0ABN6U9RWbRvVNSRtLNNQzIka93JUjA+Z7aqaF45YlkhwYyARjV6aB1e1LDXVD1NTaqYzSHqd1XpLntk4xk8eegBJ9nFN75ueprkyYaGmMBkBBUySMpK/UCNSf8Q1Z0sSSRlJEV0YYKsMg/XWOgoqW30qUtDTQ01PHwkUKBVH2GtjQBXdZ7Nei4TSWOvpqCimkEhpTRlxG2AD0EOoAOM4wcEnR/b2z6GyVj1onqKurIKRyTkDwkOMhQoA5x35Pzxpl180AU2JnqLjdZ50C1LV8yzDGD8LFUznt+rVPsQfPWOtJ/8KqcyvWU6wjsfE8VenHzB5+2rNu22bXepzLVwuk4wDNTytE7DHZipGRz56x2zaVntVStVBBJLUR58OWoneUpkY46icH5jSOPXZK/xCVfHRTv9I03A322mQN+jlpz4JAPT4hY9YJ9cBf56QdtbNv25aqOG2W+Yo46jPKhWFR6lsf7ZJ1188aSACRFYDyYZ19VVVQqgADsAONLIoobU2DbNvbWqLOirNJWRFKyoZf7UlcHg9lHkP8Audcu3y01VjudRbrhDJFPA5U9aFeoAkBhnuDjIOu0tYpKaCVg8sMbt2yygnQBzX7ONn3yncbsellhpLa4kWJ4m8SoXs/hjucIWIPmRj1IvmF4pollp2V4ZFDK6EdLgjuNHgBjGBgcaBnalqaZ2jSohjZi7wQVMkcTsTkkoDjk8nHfQB42cjCO6OhBpZK92p+kYBGFDkevxh/56YTrFS08NLTx09LEkMMShI441CqijgAAdhrLoAW77b6iCvF4twDnwylbT9QHjIOVYE8da84zgEEg+WKk3X7YoKq2y0m3qSqilmUoamo6V6Ae5UAnJxnBOMemr9kAZCrAEHgg+YOudfavsSzbfqzUWv3iFZyH8HrBRM+SjGQPvoAVPZfeZ7Jvq1TQE9M8y00q/vJIQuD98H7a62HOuevZNsm1XO8Q1tY9SzUjLMkYcBSwORnAz3APfy10KO50AUz7d9kXS81tJfLPSz1jRwe7zwQjqYAEsrBRyfxEHHy476W9g+xy53KqhrdyxNQ0CkMad+JpceRH7IPz510XqaAMcEUcESRQqqRoAqKowFAHA1k1NTQBNTU1NAH/2Q==">
          <a:hlinkClick xmlns:r="http://schemas.openxmlformats.org/officeDocument/2006/relationships" r:id="rId11"/>
        </xdr:cNvPr>
        <xdr:cNvSpPr>
          <a:spLocks noChangeAspect="1" noChangeArrowheads="1"/>
        </xdr:cNvSpPr>
      </xdr:nvSpPr>
      <xdr:spPr bwMode="auto">
        <a:xfrm>
          <a:off x="1619250" y="63055500"/>
          <a:ext cx="1600200" cy="962025"/>
        </a:xfrm>
        <a:prstGeom prst="rect">
          <a:avLst/>
        </a:prstGeom>
        <a:noFill/>
        <a:ln w="9525">
          <a:noFill/>
          <a:miter lim="800000"/>
          <a:headEnd/>
          <a:tailEnd/>
        </a:ln>
      </xdr:spPr>
    </xdr:sp>
    <xdr:clientData/>
  </xdr:oneCellAnchor>
  <xdr:twoCellAnchor>
    <xdr:from>
      <xdr:col>6</xdr:col>
      <xdr:colOff>25400</xdr:colOff>
      <xdr:row>12</xdr:row>
      <xdr:rowOff>0</xdr:rowOff>
    </xdr:from>
    <xdr:to>
      <xdr:col>7</xdr:col>
      <xdr:colOff>12700</xdr:colOff>
      <xdr:row>21</xdr:row>
      <xdr:rowOff>76200</xdr:rowOff>
    </xdr:to>
    <xdr:sp macro="" textlink="">
      <xdr:nvSpPr>
        <xdr:cNvPr id="546" name="Rectangle à coins arrondis 545"/>
        <xdr:cNvSpPr/>
      </xdr:nvSpPr>
      <xdr:spPr>
        <a:xfrm>
          <a:off x="4085431" y="2214563"/>
          <a:ext cx="2261394" cy="3076575"/>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twoCellAnchor>
    <xdr:from>
      <xdr:col>8</xdr:col>
      <xdr:colOff>39686</xdr:colOff>
      <xdr:row>12</xdr:row>
      <xdr:rowOff>4762</xdr:rowOff>
    </xdr:from>
    <xdr:to>
      <xdr:col>9</xdr:col>
      <xdr:colOff>18256</xdr:colOff>
      <xdr:row>21</xdr:row>
      <xdr:rowOff>84931</xdr:rowOff>
    </xdr:to>
    <xdr:sp macro="" textlink="">
      <xdr:nvSpPr>
        <xdr:cNvPr id="547" name="Rectangle à coins arrondis 546"/>
        <xdr:cNvSpPr/>
      </xdr:nvSpPr>
      <xdr:spPr>
        <a:xfrm>
          <a:off x="6492874" y="2219325"/>
          <a:ext cx="2252663" cy="308054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9525</xdr:colOff>
      <xdr:row>12</xdr:row>
      <xdr:rowOff>28356</xdr:rowOff>
    </xdr:from>
    <xdr:to>
      <xdr:col>11</xdr:col>
      <xdr:colOff>0</xdr:colOff>
      <xdr:row>21</xdr:row>
      <xdr:rowOff>62343</xdr:rowOff>
    </xdr:to>
    <xdr:sp macro="" textlink="">
      <xdr:nvSpPr>
        <xdr:cNvPr id="563" name="Rectangle à coins arrondis 562"/>
        <xdr:cNvSpPr/>
      </xdr:nvSpPr>
      <xdr:spPr>
        <a:xfrm>
          <a:off x="8855869" y="2242919"/>
          <a:ext cx="2264569" cy="3034362"/>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12</xdr:row>
      <xdr:rowOff>36440</xdr:rowOff>
    </xdr:from>
    <xdr:to>
      <xdr:col>13</xdr:col>
      <xdr:colOff>0</xdr:colOff>
      <xdr:row>21</xdr:row>
      <xdr:rowOff>67252</xdr:rowOff>
    </xdr:to>
    <xdr:sp macro="" textlink="">
      <xdr:nvSpPr>
        <xdr:cNvPr id="564" name="Rectangle à coins arrondis 563"/>
        <xdr:cNvSpPr/>
      </xdr:nvSpPr>
      <xdr:spPr>
        <a:xfrm>
          <a:off x="11252200" y="2251003"/>
          <a:ext cx="2261394" cy="303118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xdr:row>
      <xdr:rowOff>57150</xdr:rowOff>
    </xdr:from>
    <xdr:to>
      <xdr:col>12</xdr:col>
      <xdr:colOff>1790700</xdr:colOff>
      <xdr:row>6</xdr:row>
      <xdr:rowOff>142875</xdr:rowOff>
    </xdr:to>
    <xdr:pic>
      <xdr:nvPicPr>
        <xdr:cNvPr id="154961" name="il_fi" descr="http://didoune.fr/blog/wp-content/uploads/2010/10/Ardoise_vierge.gif"/>
        <xdr:cNvPicPr>
          <a:picLocks noChangeAspect="1" noChangeArrowheads="1"/>
        </xdr:cNvPicPr>
      </xdr:nvPicPr>
      <xdr:blipFill>
        <a:blip xmlns:r="http://schemas.openxmlformats.org/officeDocument/2006/relationships" r:embed="rId12" cstate="print"/>
        <a:srcRect/>
        <a:stretch>
          <a:fillRect/>
        </a:stretch>
      </xdr:blipFill>
      <xdr:spPr bwMode="auto">
        <a:xfrm rot="810807">
          <a:off x="11896725" y="133350"/>
          <a:ext cx="1238250" cy="1076325"/>
        </a:xfrm>
        <a:prstGeom prst="rect">
          <a:avLst/>
        </a:prstGeom>
        <a:noFill/>
        <a:ln w="9525">
          <a:noFill/>
          <a:miter lim="800000"/>
          <a:headEnd/>
          <a:tailEnd/>
        </a:ln>
      </xdr:spPr>
    </xdr:pic>
    <xdr:clientData/>
  </xdr:twoCellAnchor>
  <xdr:twoCellAnchor>
    <xdr:from>
      <xdr:col>12</xdr:col>
      <xdr:colOff>581264</xdr:colOff>
      <xdr:row>2</xdr:row>
      <xdr:rowOff>42181</xdr:rowOff>
    </xdr:from>
    <xdr:to>
      <xdr:col>12</xdr:col>
      <xdr:colOff>1802225</xdr:colOff>
      <xdr:row>5</xdr:row>
      <xdr:rowOff>71776</xdr:rowOff>
    </xdr:to>
    <xdr:sp macro="" textlink="">
      <xdr:nvSpPr>
        <xdr:cNvPr id="568" name="ZoneTexte 567"/>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28</xdr:row>
      <xdr:rowOff>3508375</xdr:rowOff>
    </xdr:from>
    <xdr:to>
      <xdr:col>12</xdr:col>
      <xdr:colOff>746125</xdr:colOff>
      <xdr:row>28</xdr:row>
      <xdr:rowOff>3524251</xdr:rowOff>
    </xdr:to>
    <xdr:cxnSp macro="">
      <xdr:nvCxnSpPr>
        <xdr:cNvPr id="53" name="Connecteur droit 52"/>
        <xdr:cNvCxnSpPr/>
      </xdr:nvCxnSpPr>
      <xdr:spPr>
        <a:xfrm flipV="1">
          <a:off x="1905000" y="9890125"/>
          <a:ext cx="10175875" cy="1587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444501</xdr:colOff>
      <xdr:row>5</xdr:row>
      <xdr:rowOff>47626</xdr:rowOff>
    </xdr:from>
    <xdr:ext cx="603250" cy="666750"/>
    <xdr:pic>
      <xdr:nvPicPr>
        <xdr:cNvPr id="154965" name="Picture 4" descr="http://l.thumbs.canstockphoto.com/canstock6119404.jpg"/>
        <xdr:cNvPicPr>
          <a:picLocks noChangeAspect="1" noChangeArrowheads="1"/>
        </xdr:cNvPicPr>
      </xdr:nvPicPr>
      <xdr:blipFill>
        <a:blip xmlns:r="http://schemas.openxmlformats.org/officeDocument/2006/relationships" r:embed="rId13" cstate="print"/>
        <a:srcRect/>
        <a:stretch>
          <a:fillRect/>
        </a:stretch>
      </xdr:blipFill>
      <xdr:spPr bwMode="auto">
        <a:xfrm>
          <a:off x="2190751" y="920751"/>
          <a:ext cx="603250" cy="666750"/>
        </a:xfrm>
        <a:prstGeom prst="rect">
          <a:avLst/>
        </a:prstGeom>
        <a:noFill/>
        <a:ln w="9525">
          <a:noFill/>
          <a:miter lim="800000"/>
          <a:headEnd/>
          <a:tailEnd/>
        </a:ln>
      </xdr:spPr>
    </xdr:pic>
    <xdr:clientData/>
  </xdr:oneCellAnchor>
  <xdr:oneCellAnchor>
    <xdr:from>
      <xdr:col>10</xdr:col>
      <xdr:colOff>1419514</xdr:colOff>
      <xdr:row>2</xdr:row>
      <xdr:rowOff>166543</xdr:rowOff>
    </xdr:from>
    <xdr:ext cx="626453" cy="787400"/>
    <xdr:pic>
      <xdr:nvPicPr>
        <xdr:cNvPr id="154966" name="Picture 5" descr="http://l.thumbs.canstockphoto.com/canstock8829314.jpg"/>
        <xdr:cNvPicPr>
          <a:picLocks noChangeAspect="1" noChangeArrowheads="1"/>
        </xdr:cNvPicPr>
      </xdr:nvPicPr>
      <xdr:blipFill>
        <a:blip xmlns:r="http://schemas.openxmlformats.org/officeDocument/2006/relationships" r:embed="rId14" cstate="print"/>
        <a:srcRect/>
        <a:stretch>
          <a:fillRect/>
        </a:stretch>
      </xdr:blipFill>
      <xdr:spPr bwMode="auto">
        <a:xfrm>
          <a:off x="10293639" y="325293"/>
          <a:ext cx="626453" cy="787400"/>
        </a:xfrm>
        <a:prstGeom prst="rect">
          <a:avLst/>
        </a:prstGeom>
        <a:noFill/>
        <a:ln w="9525">
          <a:noFill/>
          <a:miter lim="800000"/>
          <a:headEnd/>
          <a:tailEnd/>
        </a:ln>
      </xdr:spPr>
    </xdr:pic>
    <xdr:clientData/>
  </xdr:oneCellAnchor>
  <xdr:oneCellAnchor>
    <xdr:from>
      <xdr:col>0</xdr:col>
      <xdr:colOff>28575</xdr:colOff>
      <xdr:row>21</xdr:row>
      <xdr:rowOff>107950</xdr:rowOff>
    </xdr:from>
    <xdr:ext cx="1063625" cy="933450"/>
    <xdr:pic>
      <xdr:nvPicPr>
        <xdr:cNvPr id="154967" name="Picture 6" descr="http://l.thumbs.canstockphoto.com/canstock2489561.jpg"/>
        <xdr:cNvPicPr>
          <a:picLocks noChangeAspect="1" noChangeArrowheads="1"/>
        </xdr:cNvPicPr>
      </xdr:nvPicPr>
      <xdr:blipFill>
        <a:blip xmlns:r="http://schemas.openxmlformats.org/officeDocument/2006/relationships" r:embed="rId15" cstate="print"/>
        <a:srcRect/>
        <a:stretch>
          <a:fillRect/>
        </a:stretch>
      </xdr:blipFill>
      <xdr:spPr bwMode="auto">
        <a:xfrm>
          <a:off x="28575" y="5140325"/>
          <a:ext cx="1063625" cy="933450"/>
        </a:xfrm>
        <a:prstGeom prst="rect">
          <a:avLst/>
        </a:prstGeom>
        <a:noFill/>
        <a:ln w="9525">
          <a:noFill/>
          <a:miter lim="800000"/>
          <a:headEnd/>
          <a:tailEnd/>
        </a:ln>
      </xdr:spPr>
    </xdr:pic>
    <xdr:clientData/>
  </xdr:oneCellAnchor>
  <xdr:twoCellAnchor>
    <xdr:from>
      <xdr:col>2</xdr:col>
      <xdr:colOff>711200</xdr:colOff>
      <xdr:row>22</xdr:row>
      <xdr:rowOff>50800</xdr:rowOff>
    </xdr:from>
    <xdr:to>
      <xdr:col>4</xdr:col>
      <xdr:colOff>546100</xdr:colOff>
      <xdr:row>25</xdr:row>
      <xdr:rowOff>165100</xdr:rowOff>
    </xdr:to>
    <xdr:sp macro="" textlink="">
      <xdr:nvSpPr>
        <xdr:cNvPr id="60" name="ZoneTexte 59"/>
        <xdr:cNvSpPr txBox="1"/>
      </xdr:nvSpPr>
      <xdr:spPr>
        <a:xfrm>
          <a:off x="1012825" y="5273675"/>
          <a:ext cx="1279525"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22</xdr:row>
      <xdr:rowOff>19626</xdr:rowOff>
    </xdr:from>
    <xdr:to>
      <xdr:col>4</xdr:col>
      <xdr:colOff>1321644</xdr:colOff>
      <xdr:row>25</xdr:row>
      <xdr:rowOff>111769</xdr:rowOff>
    </xdr:to>
    <xdr:sp macro="" textlink="">
      <xdr:nvSpPr>
        <xdr:cNvPr id="346" name="Ellipse 345"/>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25400</xdr:colOff>
      <xdr:row>45</xdr:row>
      <xdr:rowOff>15875</xdr:rowOff>
    </xdr:from>
    <xdr:to>
      <xdr:col>5</xdr:col>
      <xdr:colOff>12700</xdr:colOff>
      <xdr:row>54</xdr:row>
      <xdr:rowOff>101600</xdr:rowOff>
    </xdr:to>
    <xdr:sp macro="" textlink="">
      <xdr:nvSpPr>
        <xdr:cNvPr id="59" name="Rectangle à coins arrondis 58"/>
        <xdr:cNvSpPr/>
      </xdr:nvSpPr>
      <xdr:spPr>
        <a:xfrm>
          <a:off x="1757218" y="12900602"/>
          <a:ext cx="2186709" cy="2943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51</xdr:row>
      <xdr:rowOff>2853</xdr:rowOff>
    </xdr:from>
    <xdr:to>
      <xdr:col>3</xdr:col>
      <xdr:colOff>2722</xdr:colOff>
      <xdr:row>52</xdr:row>
      <xdr:rowOff>296</xdr:rowOff>
    </xdr:to>
    <xdr:sp macro="" textlink="">
      <xdr:nvSpPr>
        <xdr:cNvPr id="69" name="Rectangle à coins arrondis 68"/>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48</xdr:row>
      <xdr:rowOff>39413</xdr:rowOff>
    </xdr:from>
    <xdr:to>
      <xdr:col>3</xdr:col>
      <xdr:colOff>2722</xdr:colOff>
      <xdr:row>49</xdr:row>
      <xdr:rowOff>504824</xdr:rowOff>
    </xdr:to>
    <xdr:sp macro="" textlink="">
      <xdr:nvSpPr>
        <xdr:cNvPr id="70" name="Rectangle à coins arrondis 69"/>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44</xdr:row>
      <xdr:rowOff>197069</xdr:rowOff>
    </xdr:from>
    <xdr:to>
      <xdr:col>2</xdr:col>
      <xdr:colOff>1326375</xdr:colOff>
      <xdr:row>45</xdr:row>
      <xdr:rowOff>502586</xdr:rowOff>
    </xdr:to>
    <xdr:sp macro="" textlink="">
      <xdr:nvSpPr>
        <xdr:cNvPr id="71" name="Rectangle à coins arrondis 70"/>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ysClr val="windowText" lastClr="000000"/>
            </a:solidFill>
            <a:latin typeface="+mn-lt"/>
            <a:ea typeface="+mn-ea"/>
            <a:cs typeface="+mn-cs"/>
          </a:endParaRPr>
        </a:p>
      </xdr:txBody>
    </xdr:sp>
    <xdr:clientData/>
  </xdr:twoCellAnchor>
  <xdr:twoCellAnchor>
    <xdr:from>
      <xdr:col>1</xdr:col>
      <xdr:colOff>8789</xdr:colOff>
      <xdr:row>53</xdr:row>
      <xdr:rowOff>2852</xdr:rowOff>
    </xdr:from>
    <xdr:to>
      <xdr:col>3</xdr:col>
      <xdr:colOff>2724</xdr:colOff>
      <xdr:row>54</xdr:row>
      <xdr:rowOff>296</xdr:rowOff>
    </xdr:to>
    <xdr:sp macro="" textlink="">
      <xdr:nvSpPr>
        <xdr:cNvPr id="72" name="Rectangle à coins arrondis 71"/>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10195</xdr:colOff>
      <xdr:row>47</xdr:row>
      <xdr:rowOff>0</xdr:rowOff>
    </xdr:from>
    <xdr:to>
      <xdr:col>3</xdr:col>
      <xdr:colOff>3071</xdr:colOff>
      <xdr:row>47</xdr:row>
      <xdr:rowOff>502586</xdr:rowOff>
    </xdr:to>
    <xdr:sp macro="" textlink="">
      <xdr:nvSpPr>
        <xdr:cNvPr id="73" name="Rectangle à coins arrondis 72"/>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57</xdr:row>
      <xdr:rowOff>180975</xdr:rowOff>
    </xdr:from>
    <xdr:ext cx="180975" cy="466725"/>
    <xdr:sp macro="" textlink="">
      <xdr:nvSpPr>
        <xdr:cNvPr id="154978" name="Rectangle 299"/>
        <xdr:cNvSpPr>
          <a:spLocks noChangeArrowheads="1"/>
        </xdr:cNvSpPr>
      </xdr:nvSpPr>
      <xdr:spPr bwMode="auto">
        <a:xfrm>
          <a:off x="0" y="16535400"/>
          <a:ext cx="180975" cy="466725"/>
        </a:xfrm>
        <a:prstGeom prst="rect">
          <a:avLst/>
        </a:prstGeom>
        <a:noFill/>
        <a:ln w="9525">
          <a:noFill/>
          <a:miter lim="800000"/>
          <a:headEnd/>
          <a:tailEnd/>
        </a:ln>
      </xdr:spPr>
    </xdr:sp>
    <xdr:clientData/>
  </xdr:oneCellAnchor>
  <xdr:twoCellAnchor>
    <xdr:from>
      <xdr:col>1</xdr:col>
      <xdr:colOff>78316</xdr:colOff>
      <xdr:row>61</xdr:row>
      <xdr:rowOff>3448050</xdr:rowOff>
    </xdr:from>
    <xdr:to>
      <xdr:col>12</xdr:col>
      <xdr:colOff>2247900</xdr:colOff>
      <xdr:row>63</xdr:row>
      <xdr:rowOff>95250</xdr:rowOff>
    </xdr:to>
    <xdr:sp macro="" textlink="">
      <xdr:nvSpPr>
        <xdr:cNvPr id="78" name="ZoneTexte 77"/>
        <xdr:cNvSpPr txBox="1"/>
      </xdr:nvSpPr>
      <xdr:spPr>
        <a:xfrm>
          <a:off x="216861" y="20506459"/>
          <a:ext cx="13253221" cy="33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85725</xdr:colOff>
      <xdr:row>61</xdr:row>
      <xdr:rowOff>3505200</xdr:rowOff>
    </xdr:from>
    <xdr:ext cx="546100" cy="365125"/>
    <xdr:pic>
      <xdr:nvPicPr>
        <xdr:cNvPr id="154980" name="Image 259" descr="VBF-logo.jpg"/>
        <xdr:cNvPicPr>
          <a:picLocks noChangeAspect="1"/>
        </xdr:cNvPicPr>
      </xdr:nvPicPr>
      <xdr:blipFill>
        <a:blip xmlns:r="http://schemas.openxmlformats.org/officeDocument/2006/relationships" r:embed="rId8" cstate="print"/>
        <a:srcRect/>
        <a:stretch>
          <a:fillRect/>
        </a:stretch>
      </xdr:blipFill>
      <xdr:spPr bwMode="auto">
        <a:xfrm>
          <a:off x="228600" y="20618450"/>
          <a:ext cx="546100" cy="365125"/>
        </a:xfrm>
        <a:prstGeom prst="rect">
          <a:avLst/>
        </a:prstGeom>
        <a:noFill/>
        <a:ln w="9525">
          <a:noFill/>
          <a:miter lim="800000"/>
          <a:headEnd/>
          <a:tailEnd/>
        </a:ln>
      </xdr:spPr>
    </xdr:pic>
    <xdr:clientData/>
  </xdr:oneCellAnchor>
  <xdr:twoCellAnchor>
    <xdr:from>
      <xdr:col>10</xdr:col>
      <xdr:colOff>290094</xdr:colOff>
      <xdr:row>55</xdr:row>
      <xdr:rowOff>12700</xdr:rowOff>
    </xdr:from>
    <xdr:to>
      <xdr:col>10</xdr:col>
      <xdr:colOff>1013826</xdr:colOff>
      <xdr:row>58</xdr:row>
      <xdr:rowOff>139700</xdr:rowOff>
    </xdr:to>
    <xdr:sp macro="" textlink="">
      <xdr:nvSpPr>
        <xdr:cNvPr id="81" name="Ellipse 80"/>
        <xdr:cNvSpPr>
          <a:spLocks noChangeAspect="1"/>
        </xdr:cNvSpPr>
      </xdr:nvSpPr>
      <xdr:spPr>
        <a:xfrm>
          <a:off x="9227719" y="15935325"/>
          <a:ext cx="723732" cy="73025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2071650</xdr:colOff>
      <xdr:row>55</xdr:row>
      <xdr:rowOff>16560</xdr:rowOff>
    </xdr:from>
    <xdr:to>
      <xdr:col>12</xdr:col>
      <xdr:colOff>384525</xdr:colOff>
      <xdr:row>58</xdr:row>
      <xdr:rowOff>114299</xdr:rowOff>
    </xdr:to>
    <xdr:sp macro="" textlink="">
      <xdr:nvSpPr>
        <xdr:cNvPr id="82" name="Ellipse 81"/>
        <xdr:cNvSpPr>
          <a:spLocks noChangeAspect="1"/>
        </xdr:cNvSpPr>
      </xdr:nvSpPr>
      <xdr:spPr>
        <a:xfrm>
          <a:off x="11009275" y="15939185"/>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1138705</xdr:colOff>
      <xdr:row>55</xdr:row>
      <xdr:rowOff>42512</xdr:rowOff>
    </xdr:from>
    <xdr:to>
      <xdr:col>6</xdr:col>
      <xdr:colOff>1831975</xdr:colOff>
      <xdr:row>58</xdr:row>
      <xdr:rowOff>124110</xdr:rowOff>
    </xdr:to>
    <xdr:sp macro="" textlink="">
      <xdr:nvSpPr>
        <xdr:cNvPr id="83" name="Ellipse 82"/>
        <xdr:cNvSpPr>
          <a:spLocks noChangeAspect="1"/>
        </xdr:cNvSpPr>
      </xdr:nvSpPr>
      <xdr:spPr>
        <a:xfrm>
          <a:off x="5282080" y="15965137"/>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752719</xdr:colOff>
      <xdr:row>55</xdr:row>
      <xdr:rowOff>50220</xdr:rowOff>
    </xdr:from>
    <xdr:to>
      <xdr:col>8</xdr:col>
      <xdr:colOff>1470025</xdr:colOff>
      <xdr:row>58</xdr:row>
      <xdr:rowOff>152400</xdr:rowOff>
    </xdr:to>
    <xdr:sp macro="" textlink="">
      <xdr:nvSpPr>
        <xdr:cNvPr id="84" name="Ellipse 83"/>
        <xdr:cNvSpPr>
          <a:spLocks noChangeAspect="1"/>
        </xdr:cNvSpPr>
      </xdr:nvSpPr>
      <xdr:spPr>
        <a:xfrm>
          <a:off x="7293219" y="15972845"/>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55</xdr:row>
      <xdr:rowOff>10248</xdr:rowOff>
    </xdr:from>
    <xdr:to>
      <xdr:col>12</xdr:col>
      <xdr:colOff>2172964</xdr:colOff>
      <xdr:row>58</xdr:row>
      <xdr:rowOff>126999</xdr:rowOff>
    </xdr:to>
    <xdr:sp macro="" textlink="">
      <xdr:nvSpPr>
        <xdr:cNvPr id="85" name="Ellipse 84"/>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25400</xdr:colOff>
      <xdr:row>44</xdr:row>
      <xdr:rowOff>206374</xdr:rowOff>
    </xdr:from>
    <xdr:to>
      <xdr:col>7</xdr:col>
      <xdr:colOff>12700</xdr:colOff>
      <xdr:row>54</xdr:row>
      <xdr:rowOff>76199</xdr:rowOff>
    </xdr:to>
    <xdr:sp macro="" textlink="">
      <xdr:nvSpPr>
        <xdr:cNvPr id="86" name="Rectangle à coins arrondis 85"/>
        <xdr:cNvSpPr/>
      </xdr:nvSpPr>
      <xdr:spPr>
        <a:xfrm>
          <a:off x="4168775" y="12922249"/>
          <a:ext cx="2257425" cy="2886075"/>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accent6">
                <a:lumMod val="50000"/>
              </a:schemeClr>
            </a:solidFill>
            <a:latin typeface="+mn-lt"/>
            <a:ea typeface="+mn-ea"/>
            <a:cs typeface="+mn-cs"/>
          </a:endParaRPr>
        </a:p>
      </xdr:txBody>
    </xdr:sp>
    <xdr:clientData/>
  </xdr:twoCellAnchor>
  <xdr:twoCellAnchor>
    <xdr:from>
      <xdr:col>8</xdr:col>
      <xdr:colOff>0</xdr:colOff>
      <xdr:row>45</xdr:row>
      <xdr:rowOff>15875</xdr:rowOff>
    </xdr:from>
    <xdr:to>
      <xdr:col>8</xdr:col>
      <xdr:colOff>2260600</xdr:colOff>
      <xdr:row>54</xdr:row>
      <xdr:rowOff>88900</xdr:rowOff>
    </xdr:to>
    <xdr:sp macro="" textlink="">
      <xdr:nvSpPr>
        <xdr:cNvPr id="87" name="Rectangle à coins arrondis 86"/>
        <xdr:cNvSpPr/>
      </xdr:nvSpPr>
      <xdr:spPr>
        <a:xfrm>
          <a:off x="6453188" y="13112750"/>
          <a:ext cx="2260600" cy="291861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16742</xdr:colOff>
      <xdr:row>45</xdr:row>
      <xdr:rowOff>18399</xdr:rowOff>
    </xdr:from>
    <xdr:to>
      <xdr:col>11</xdr:col>
      <xdr:colOff>14721</xdr:colOff>
      <xdr:row>54</xdr:row>
      <xdr:rowOff>108886</xdr:rowOff>
    </xdr:to>
    <xdr:sp macro="" textlink="">
      <xdr:nvSpPr>
        <xdr:cNvPr id="88" name="Rectangle à coins arrondis 87"/>
        <xdr:cNvSpPr/>
      </xdr:nvSpPr>
      <xdr:spPr>
        <a:xfrm>
          <a:off x="8863086" y="13115274"/>
          <a:ext cx="2272073" cy="2936081"/>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45</xdr:row>
      <xdr:rowOff>15875</xdr:rowOff>
    </xdr:from>
    <xdr:to>
      <xdr:col>13</xdr:col>
      <xdr:colOff>0</xdr:colOff>
      <xdr:row>54</xdr:row>
      <xdr:rowOff>88900</xdr:rowOff>
    </xdr:to>
    <xdr:sp macro="" textlink="">
      <xdr:nvSpPr>
        <xdr:cNvPr id="89" name="Rectangle à coins arrondis 88"/>
        <xdr:cNvSpPr/>
      </xdr:nvSpPr>
      <xdr:spPr>
        <a:xfrm>
          <a:off x="11234882" y="12900602"/>
          <a:ext cx="2255982" cy="2930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35</xdr:row>
      <xdr:rowOff>57150</xdr:rowOff>
    </xdr:from>
    <xdr:to>
      <xdr:col>12</xdr:col>
      <xdr:colOff>1790700</xdr:colOff>
      <xdr:row>40</xdr:row>
      <xdr:rowOff>142875</xdr:rowOff>
    </xdr:to>
    <xdr:pic>
      <xdr:nvPicPr>
        <xdr:cNvPr id="154991" name="il_fi" descr="http://didoune.fr/blog/wp-content/uploads/2010/10/Ardoise_vierge.gif"/>
        <xdr:cNvPicPr>
          <a:picLocks noChangeAspect="1" noChangeArrowheads="1"/>
        </xdr:cNvPicPr>
      </xdr:nvPicPr>
      <xdr:blipFill>
        <a:blip xmlns:r="http://schemas.openxmlformats.org/officeDocument/2006/relationships" r:embed="rId12" cstate="print"/>
        <a:srcRect/>
        <a:stretch>
          <a:fillRect/>
        </a:stretch>
      </xdr:blipFill>
      <xdr:spPr bwMode="auto">
        <a:xfrm rot="810807">
          <a:off x="11896725" y="11001375"/>
          <a:ext cx="1238250" cy="1095375"/>
        </a:xfrm>
        <a:prstGeom prst="rect">
          <a:avLst/>
        </a:prstGeom>
        <a:noFill/>
        <a:ln w="9525">
          <a:noFill/>
          <a:miter lim="800000"/>
          <a:headEnd/>
          <a:tailEnd/>
        </a:ln>
      </xdr:spPr>
    </xdr:pic>
    <xdr:clientData/>
  </xdr:twoCellAnchor>
  <xdr:twoCellAnchor>
    <xdr:from>
      <xdr:col>12</xdr:col>
      <xdr:colOff>581264</xdr:colOff>
      <xdr:row>36</xdr:row>
      <xdr:rowOff>42181</xdr:rowOff>
    </xdr:from>
    <xdr:to>
      <xdr:col>12</xdr:col>
      <xdr:colOff>1802225</xdr:colOff>
      <xdr:row>39</xdr:row>
      <xdr:rowOff>71776</xdr:rowOff>
    </xdr:to>
    <xdr:sp macro="" textlink="">
      <xdr:nvSpPr>
        <xdr:cNvPr id="91" name="ZoneTexte 90"/>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301625</xdr:colOff>
      <xdr:row>61</xdr:row>
      <xdr:rowOff>3381375</xdr:rowOff>
    </xdr:from>
    <xdr:to>
      <xdr:col>12</xdr:col>
      <xdr:colOff>555625</xdr:colOff>
      <xdr:row>61</xdr:row>
      <xdr:rowOff>3397250</xdr:rowOff>
    </xdr:to>
    <xdr:cxnSp macro="">
      <xdr:nvCxnSpPr>
        <xdr:cNvPr id="101" name="Connecteur droit 100"/>
        <xdr:cNvCxnSpPr/>
      </xdr:nvCxnSpPr>
      <xdr:spPr>
        <a:xfrm>
          <a:off x="2047875" y="20494625"/>
          <a:ext cx="9842500" cy="158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54</xdr:row>
      <xdr:rowOff>76200</xdr:rowOff>
    </xdr:from>
    <xdr:ext cx="1063625" cy="889000"/>
    <xdr:pic>
      <xdr:nvPicPr>
        <xdr:cNvPr id="154995" name="Picture 6" descr="http://l.thumbs.canstockphoto.com/canstock2489561.jpg"/>
        <xdr:cNvPicPr>
          <a:picLocks noChangeAspect="1" noChangeArrowheads="1"/>
        </xdr:cNvPicPr>
      </xdr:nvPicPr>
      <xdr:blipFill>
        <a:blip xmlns:r="http://schemas.openxmlformats.org/officeDocument/2006/relationships" r:embed="rId15" cstate="print"/>
        <a:srcRect/>
        <a:stretch>
          <a:fillRect/>
        </a:stretch>
      </xdr:blipFill>
      <xdr:spPr bwMode="auto">
        <a:xfrm>
          <a:off x="28575" y="15821025"/>
          <a:ext cx="1057275" cy="895350"/>
        </a:xfrm>
        <a:prstGeom prst="rect">
          <a:avLst/>
        </a:prstGeom>
        <a:noFill/>
        <a:ln w="9525">
          <a:noFill/>
          <a:miter lim="800000"/>
          <a:headEnd/>
          <a:tailEnd/>
        </a:ln>
      </xdr:spPr>
    </xdr:pic>
    <xdr:clientData/>
  </xdr:oneCellAnchor>
  <xdr:twoCellAnchor>
    <xdr:from>
      <xdr:col>2</xdr:col>
      <xdr:colOff>838200</xdr:colOff>
      <xdr:row>55</xdr:row>
      <xdr:rowOff>114300</xdr:rowOff>
    </xdr:from>
    <xdr:to>
      <xdr:col>4</xdr:col>
      <xdr:colOff>673100</xdr:colOff>
      <xdr:row>59</xdr:row>
      <xdr:rowOff>38100</xdr:rowOff>
    </xdr:to>
    <xdr:sp macro="" textlink="">
      <xdr:nvSpPr>
        <xdr:cNvPr id="105" name="ZoneTexte 104"/>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55</xdr:row>
      <xdr:rowOff>19626</xdr:rowOff>
    </xdr:from>
    <xdr:to>
      <xdr:col>4</xdr:col>
      <xdr:colOff>1321644</xdr:colOff>
      <xdr:row>58</xdr:row>
      <xdr:rowOff>111769</xdr:rowOff>
    </xdr:to>
    <xdr:sp macro="" textlink="">
      <xdr:nvSpPr>
        <xdr:cNvPr id="106" name="Ellipse 105"/>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25400</xdr:colOff>
      <xdr:row>78</xdr:row>
      <xdr:rowOff>0</xdr:rowOff>
    </xdr:from>
    <xdr:to>
      <xdr:col>5</xdr:col>
      <xdr:colOff>12700</xdr:colOff>
      <xdr:row>87</xdr:row>
      <xdr:rowOff>101600</xdr:rowOff>
    </xdr:to>
    <xdr:sp macro="" textlink="">
      <xdr:nvSpPr>
        <xdr:cNvPr id="109" name="Rectangle à coins arrondis 108"/>
        <xdr:cNvSpPr/>
      </xdr:nvSpPr>
      <xdr:spPr>
        <a:xfrm>
          <a:off x="1763713" y="23550563"/>
          <a:ext cx="2189956" cy="299481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84</xdr:row>
      <xdr:rowOff>2853</xdr:rowOff>
    </xdr:from>
    <xdr:to>
      <xdr:col>3</xdr:col>
      <xdr:colOff>2722</xdr:colOff>
      <xdr:row>85</xdr:row>
      <xdr:rowOff>296</xdr:rowOff>
    </xdr:to>
    <xdr:sp macro="" textlink="">
      <xdr:nvSpPr>
        <xdr:cNvPr id="118" name="Rectangle à coins arrondis 117"/>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81</xdr:row>
      <xdr:rowOff>39413</xdr:rowOff>
    </xdr:from>
    <xdr:to>
      <xdr:col>3</xdr:col>
      <xdr:colOff>2722</xdr:colOff>
      <xdr:row>82</xdr:row>
      <xdr:rowOff>504824</xdr:rowOff>
    </xdr:to>
    <xdr:sp macro="" textlink="">
      <xdr:nvSpPr>
        <xdr:cNvPr id="119" name="Rectangle à coins arrondis 118"/>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77</xdr:row>
      <xdr:rowOff>197069</xdr:rowOff>
    </xdr:from>
    <xdr:to>
      <xdr:col>2</xdr:col>
      <xdr:colOff>1326375</xdr:colOff>
      <xdr:row>78</xdr:row>
      <xdr:rowOff>502586</xdr:rowOff>
    </xdr:to>
    <xdr:sp macro="" textlink="">
      <xdr:nvSpPr>
        <xdr:cNvPr id="120" name="Rectangle à coins arrondis 119"/>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86</xdr:row>
      <xdr:rowOff>2852</xdr:rowOff>
    </xdr:from>
    <xdr:to>
      <xdr:col>3</xdr:col>
      <xdr:colOff>2724</xdr:colOff>
      <xdr:row>87</xdr:row>
      <xdr:rowOff>296</xdr:rowOff>
    </xdr:to>
    <xdr:sp macro="" textlink="">
      <xdr:nvSpPr>
        <xdr:cNvPr id="121" name="Rectangle à coins arrondis 120"/>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80</xdr:row>
      <xdr:rowOff>0</xdr:rowOff>
    </xdr:from>
    <xdr:to>
      <xdr:col>3</xdr:col>
      <xdr:colOff>3071</xdr:colOff>
      <xdr:row>80</xdr:row>
      <xdr:rowOff>502586</xdr:rowOff>
    </xdr:to>
    <xdr:sp macro="" textlink="">
      <xdr:nvSpPr>
        <xdr:cNvPr id="122" name="Rectangle à coins arrondis 121"/>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90</xdr:row>
      <xdr:rowOff>180975</xdr:rowOff>
    </xdr:from>
    <xdr:ext cx="180975" cy="466725"/>
    <xdr:sp macro="" textlink="">
      <xdr:nvSpPr>
        <xdr:cNvPr id="155006" name="Rectangle 299"/>
        <xdr:cNvSpPr>
          <a:spLocks noChangeArrowheads="1"/>
        </xdr:cNvSpPr>
      </xdr:nvSpPr>
      <xdr:spPr bwMode="auto">
        <a:xfrm>
          <a:off x="0" y="27279600"/>
          <a:ext cx="180975" cy="466725"/>
        </a:xfrm>
        <a:prstGeom prst="rect">
          <a:avLst/>
        </a:prstGeom>
        <a:noFill/>
        <a:ln w="9525">
          <a:noFill/>
          <a:miter lim="800000"/>
          <a:headEnd/>
          <a:tailEnd/>
        </a:ln>
      </xdr:spPr>
    </xdr:sp>
    <xdr:clientData/>
  </xdr:oneCellAnchor>
  <xdr:twoCellAnchor>
    <xdr:from>
      <xdr:col>1</xdr:col>
      <xdr:colOff>78316</xdr:colOff>
      <xdr:row>95</xdr:row>
      <xdr:rowOff>82550</xdr:rowOff>
    </xdr:from>
    <xdr:to>
      <xdr:col>12</xdr:col>
      <xdr:colOff>2247900</xdr:colOff>
      <xdr:row>97</xdr:row>
      <xdr:rowOff>142875</xdr:rowOff>
    </xdr:to>
    <xdr:sp macro="" textlink="">
      <xdr:nvSpPr>
        <xdr:cNvPr id="127" name="ZoneTexte 126"/>
        <xdr:cNvSpPr txBox="1"/>
      </xdr:nvSpPr>
      <xdr:spPr>
        <a:xfrm>
          <a:off x="221191" y="31086425"/>
          <a:ext cx="13361459"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100">
            <a:solidFill>
              <a:schemeClr val="bg1">
                <a:lumMod val="50000"/>
              </a:schemeClr>
            </a:solidFill>
          </a:endParaRPr>
        </a:p>
        <a:p>
          <a:pPr algn="ctr"/>
          <a:endParaRPr lang="fr-FR" sz="1600"/>
        </a:p>
      </xdr:txBody>
    </xdr:sp>
    <xdr:clientData/>
  </xdr:twoCellAnchor>
  <xdr:oneCellAnchor>
    <xdr:from>
      <xdr:col>1</xdr:col>
      <xdr:colOff>114300</xdr:colOff>
      <xdr:row>95</xdr:row>
      <xdr:rowOff>187325</xdr:rowOff>
    </xdr:from>
    <xdr:ext cx="546100" cy="371475"/>
    <xdr:pic>
      <xdr:nvPicPr>
        <xdr:cNvPr id="155008" name="Image 259" descr="VBF-logo.jpg"/>
        <xdr:cNvPicPr>
          <a:picLocks noChangeAspect="1"/>
        </xdr:cNvPicPr>
      </xdr:nvPicPr>
      <xdr:blipFill>
        <a:blip xmlns:r="http://schemas.openxmlformats.org/officeDocument/2006/relationships" r:embed="rId8" cstate="print"/>
        <a:srcRect/>
        <a:stretch>
          <a:fillRect/>
        </a:stretch>
      </xdr:blipFill>
      <xdr:spPr bwMode="auto">
        <a:xfrm>
          <a:off x="257175" y="31191200"/>
          <a:ext cx="546100" cy="371475"/>
        </a:xfrm>
        <a:prstGeom prst="rect">
          <a:avLst/>
        </a:prstGeom>
        <a:noFill/>
        <a:ln w="9525">
          <a:noFill/>
          <a:miter lim="800000"/>
          <a:headEnd/>
          <a:tailEnd/>
        </a:ln>
      </xdr:spPr>
    </xdr:pic>
    <xdr:clientData/>
  </xdr:oneCellAnchor>
  <xdr:twoCellAnchor>
    <xdr:from>
      <xdr:col>10</xdr:col>
      <xdr:colOff>242469</xdr:colOff>
      <xdr:row>88</xdr:row>
      <xdr:rowOff>12700</xdr:rowOff>
    </xdr:from>
    <xdr:to>
      <xdr:col>10</xdr:col>
      <xdr:colOff>966201</xdr:colOff>
      <xdr:row>91</xdr:row>
      <xdr:rowOff>139700</xdr:rowOff>
    </xdr:to>
    <xdr:sp macro="" textlink="">
      <xdr:nvSpPr>
        <xdr:cNvPr id="130" name="Ellipse 129"/>
        <xdr:cNvSpPr>
          <a:spLocks noChangeAspect="1"/>
        </xdr:cNvSpPr>
      </xdr:nvSpPr>
      <xdr:spPr>
        <a:xfrm>
          <a:off x="9180094" y="26666825"/>
          <a:ext cx="723732" cy="76200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2182775</xdr:colOff>
      <xdr:row>88</xdr:row>
      <xdr:rowOff>16560</xdr:rowOff>
    </xdr:from>
    <xdr:to>
      <xdr:col>12</xdr:col>
      <xdr:colOff>495650</xdr:colOff>
      <xdr:row>91</xdr:row>
      <xdr:rowOff>114299</xdr:rowOff>
    </xdr:to>
    <xdr:sp macro="" textlink="">
      <xdr:nvSpPr>
        <xdr:cNvPr id="131" name="Ellipse 130"/>
        <xdr:cNvSpPr>
          <a:spLocks noChangeAspect="1"/>
        </xdr:cNvSpPr>
      </xdr:nvSpPr>
      <xdr:spPr>
        <a:xfrm>
          <a:off x="11120400" y="26670685"/>
          <a:ext cx="710000" cy="7327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1170455</xdr:colOff>
      <xdr:row>88</xdr:row>
      <xdr:rowOff>42512</xdr:rowOff>
    </xdr:from>
    <xdr:to>
      <xdr:col>6</xdr:col>
      <xdr:colOff>1863725</xdr:colOff>
      <xdr:row>91</xdr:row>
      <xdr:rowOff>124110</xdr:rowOff>
    </xdr:to>
    <xdr:sp macro="" textlink="">
      <xdr:nvSpPr>
        <xdr:cNvPr id="132" name="Ellipse 131"/>
        <xdr:cNvSpPr>
          <a:spLocks noChangeAspect="1"/>
        </xdr:cNvSpPr>
      </xdr:nvSpPr>
      <xdr:spPr>
        <a:xfrm>
          <a:off x="5313830" y="26696637"/>
          <a:ext cx="693270" cy="7165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593969</xdr:colOff>
      <xdr:row>88</xdr:row>
      <xdr:rowOff>50220</xdr:rowOff>
    </xdr:from>
    <xdr:to>
      <xdr:col>8</xdr:col>
      <xdr:colOff>1311275</xdr:colOff>
      <xdr:row>91</xdr:row>
      <xdr:rowOff>152400</xdr:rowOff>
    </xdr:to>
    <xdr:sp macro="" textlink="">
      <xdr:nvSpPr>
        <xdr:cNvPr id="133" name="Ellipse 132"/>
        <xdr:cNvSpPr>
          <a:spLocks noChangeAspect="1"/>
        </xdr:cNvSpPr>
      </xdr:nvSpPr>
      <xdr:spPr>
        <a:xfrm>
          <a:off x="7134469" y="26704345"/>
          <a:ext cx="717306" cy="7371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88</xdr:row>
      <xdr:rowOff>10248</xdr:rowOff>
    </xdr:from>
    <xdr:to>
      <xdr:col>12</xdr:col>
      <xdr:colOff>2172964</xdr:colOff>
      <xdr:row>91</xdr:row>
      <xdr:rowOff>126999</xdr:rowOff>
    </xdr:to>
    <xdr:sp macro="" textlink="">
      <xdr:nvSpPr>
        <xdr:cNvPr id="134" name="Ellipse 133"/>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25401</xdr:colOff>
      <xdr:row>78</xdr:row>
      <xdr:rowOff>35718</xdr:rowOff>
    </xdr:from>
    <xdr:to>
      <xdr:col>7</xdr:col>
      <xdr:colOff>12701</xdr:colOff>
      <xdr:row>87</xdr:row>
      <xdr:rowOff>111918</xdr:rowOff>
    </xdr:to>
    <xdr:sp macro="" textlink="">
      <xdr:nvSpPr>
        <xdr:cNvPr id="135" name="Rectangle à coins arrondis 134"/>
        <xdr:cNvSpPr/>
      </xdr:nvSpPr>
      <xdr:spPr>
        <a:xfrm>
          <a:off x="4085432" y="23621999"/>
          <a:ext cx="2261394" cy="2969419"/>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7</xdr:col>
      <xdr:colOff>116898</xdr:colOff>
      <xdr:row>78</xdr:row>
      <xdr:rowOff>23812</xdr:rowOff>
    </xdr:from>
    <xdr:to>
      <xdr:col>9</xdr:col>
      <xdr:colOff>0</xdr:colOff>
      <xdr:row>87</xdr:row>
      <xdr:rowOff>87456</xdr:rowOff>
    </xdr:to>
    <xdr:sp macro="" textlink="">
      <xdr:nvSpPr>
        <xdr:cNvPr id="136" name="Rectangle à coins arrondis 135"/>
        <xdr:cNvSpPr/>
      </xdr:nvSpPr>
      <xdr:spPr>
        <a:xfrm>
          <a:off x="6451023" y="23610093"/>
          <a:ext cx="2276258" cy="295686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721</xdr:colOff>
      <xdr:row>78</xdr:row>
      <xdr:rowOff>59531</xdr:rowOff>
    </xdr:from>
    <xdr:to>
      <xdr:col>10</xdr:col>
      <xdr:colOff>2257913</xdr:colOff>
      <xdr:row>87</xdr:row>
      <xdr:rowOff>119062</xdr:rowOff>
    </xdr:to>
    <xdr:sp macro="" textlink="">
      <xdr:nvSpPr>
        <xdr:cNvPr id="137" name="Rectangle à coins arrondis 136"/>
        <xdr:cNvSpPr/>
      </xdr:nvSpPr>
      <xdr:spPr>
        <a:xfrm>
          <a:off x="8847065" y="23645812"/>
          <a:ext cx="2257192" cy="29527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78</xdr:row>
      <xdr:rowOff>59531</xdr:rowOff>
    </xdr:from>
    <xdr:to>
      <xdr:col>13</xdr:col>
      <xdr:colOff>0</xdr:colOff>
      <xdr:row>87</xdr:row>
      <xdr:rowOff>111123</xdr:rowOff>
    </xdr:to>
    <xdr:sp macro="" textlink="">
      <xdr:nvSpPr>
        <xdr:cNvPr id="138" name="Rectangle à coins arrondis 137"/>
        <xdr:cNvSpPr/>
      </xdr:nvSpPr>
      <xdr:spPr>
        <a:xfrm>
          <a:off x="11252200" y="23229094"/>
          <a:ext cx="2261394" cy="311149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68</xdr:row>
      <xdr:rowOff>57150</xdr:rowOff>
    </xdr:from>
    <xdr:to>
      <xdr:col>12</xdr:col>
      <xdr:colOff>1790700</xdr:colOff>
      <xdr:row>73</xdr:row>
      <xdr:rowOff>142875</xdr:rowOff>
    </xdr:to>
    <xdr:pic>
      <xdr:nvPicPr>
        <xdr:cNvPr id="155019" name="il_fi" descr="http://didoune.fr/blog/wp-content/uploads/2010/10/Ardoise_vierge.gif"/>
        <xdr:cNvPicPr>
          <a:picLocks noChangeAspect="1" noChangeArrowheads="1"/>
        </xdr:cNvPicPr>
      </xdr:nvPicPr>
      <xdr:blipFill>
        <a:blip xmlns:r="http://schemas.openxmlformats.org/officeDocument/2006/relationships" r:embed="rId12" cstate="print"/>
        <a:srcRect/>
        <a:stretch>
          <a:fillRect/>
        </a:stretch>
      </xdr:blipFill>
      <xdr:spPr bwMode="auto">
        <a:xfrm rot="810807">
          <a:off x="11896725" y="21859875"/>
          <a:ext cx="1238250" cy="1076325"/>
        </a:xfrm>
        <a:prstGeom prst="rect">
          <a:avLst/>
        </a:prstGeom>
        <a:noFill/>
        <a:ln w="9525">
          <a:noFill/>
          <a:miter lim="800000"/>
          <a:headEnd/>
          <a:tailEnd/>
        </a:ln>
      </xdr:spPr>
    </xdr:pic>
    <xdr:clientData/>
  </xdr:twoCellAnchor>
  <xdr:twoCellAnchor>
    <xdr:from>
      <xdr:col>12</xdr:col>
      <xdr:colOff>581264</xdr:colOff>
      <xdr:row>69</xdr:row>
      <xdr:rowOff>42181</xdr:rowOff>
    </xdr:from>
    <xdr:to>
      <xdr:col>12</xdr:col>
      <xdr:colOff>1802225</xdr:colOff>
      <xdr:row>72</xdr:row>
      <xdr:rowOff>71776</xdr:rowOff>
    </xdr:to>
    <xdr:sp macro="" textlink="">
      <xdr:nvSpPr>
        <xdr:cNvPr id="140" name="ZoneTexte 139"/>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95</xdr:row>
      <xdr:rowOff>79375</xdr:rowOff>
    </xdr:from>
    <xdr:to>
      <xdr:col>12</xdr:col>
      <xdr:colOff>698500</xdr:colOff>
      <xdr:row>95</xdr:row>
      <xdr:rowOff>122756</xdr:rowOff>
    </xdr:to>
    <xdr:cxnSp macro="">
      <xdr:nvCxnSpPr>
        <xdr:cNvPr id="150" name="Connecteur droit 149"/>
        <xdr:cNvCxnSpPr/>
      </xdr:nvCxnSpPr>
      <xdr:spPr>
        <a:xfrm>
          <a:off x="1905000" y="30876875"/>
          <a:ext cx="10128250" cy="4338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87</xdr:row>
      <xdr:rowOff>76200</xdr:rowOff>
    </xdr:from>
    <xdr:ext cx="1063625" cy="889000"/>
    <xdr:pic>
      <xdr:nvPicPr>
        <xdr:cNvPr id="155023" name="Picture 6" descr="http://l.thumbs.canstockphoto.com/canstock2489561.jpg"/>
        <xdr:cNvPicPr>
          <a:picLocks noChangeAspect="1" noChangeArrowheads="1"/>
        </xdr:cNvPicPr>
      </xdr:nvPicPr>
      <xdr:blipFill>
        <a:blip xmlns:r="http://schemas.openxmlformats.org/officeDocument/2006/relationships" r:embed="rId15" cstate="print"/>
        <a:srcRect/>
        <a:stretch>
          <a:fillRect/>
        </a:stretch>
      </xdr:blipFill>
      <xdr:spPr bwMode="auto">
        <a:xfrm>
          <a:off x="28575" y="26565225"/>
          <a:ext cx="1057275" cy="895350"/>
        </a:xfrm>
        <a:prstGeom prst="rect">
          <a:avLst/>
        </a:prstGeom>
        <a:noFill/>
        <a:ln w="9525">
          <a:noFill/>
          <a:miter lim="800000"/>
          <a:headEnd/>
          <a:tailEnd/>
        </a:ln>
      </xdr:spPr>
    </xdr:pic>
    <xdr:clientData/>
  </xdr:oneCellAnchor>
  <xdr:twoCellAnchor>
    <xdr:from>
      <xdr:col>2</xdr:col>
      <xdr:colOff>838200</xdr:colOff>
      <xdr:row>88</xdr:row>
      <xdr:rowOff>114300</xdr:rowOff>
    </xdr:from>
    <xdr:to>
      <xdr:col>4</xdr:col>
      <xdr:colOff>673100</xdr:colOff>
      <xdr:row>92</xdr:row>
      <xdr:rowOff>38100</xdr:rowOff>
    </xdr:to>
    <xdr:sp macro="" textlink="">
      <xdr:nvSpPr>
        <xdr:cNvPr id="154" name="ZoneTexte 153"/>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637307</xdr:colOff>
      <xdr:row>88</xdr:row>
      <xdr:rowOff>19626</xdr:rowOff>
    </xdr:from>
    <xdr:to>
      <xdr:col>4</xdr:col>
      <xdr:colOff>1347106</xdr:colOff>
      <xdr:row>91</xdr:row>
      <xdr:rowOff>111769</xdr:rowOff>
    </xdr:to>
    <xdr:sp macro="" textlink="">
      <xdr:nvSpPr>
        <xdr:cNvPr id="155" name="Ellipse 154"/>
        <xdr:cNvSpPr>
          <a:spLocks noChangeAspect="1"/>
        </xdr:cNvSpPr>
      </xdr:nvSpPr>
      <xdr:spPr>
        <a:xfrm>
          <a:off x="2379021" y="26539947"/>
          <a:ext cx="709799" cy="731679"/>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1</xdr:col>
      <xdr:colOff>8787</xdr:colOff>
      <xdr:row>117</xdr:row>
      <xdr:rowOff>2853</xdr:rowOff>
    </xdr:from>
    <xdr:to>
      <xdr:col>3</xdr:col>
      <xdr:colOff>2722</xdr:colOff>
      <xdr:row>118</xdr:row>
      <xdr:rowOff>296</xdr:rowOff>
    </xdr:to>
    <xdr:sp macro="" textlink="">
      <xdr:nvSpPr>
        <xdr:cNvPr id="167" name="Rectangle à coins arrondis 166"/>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114</xdr:row>
      <xdr:rowOff>39413</xdr:rowOff>
    </xdr:from>
    <xdr:to>
      <xdr:col>3</xdr:col>
      <xdr:colOff>2722</xdr:colOff>
      <xdr:row>115</xdr:row>
      <xdr:rowOff>504824</xdr:rowOff>
    </xdr:to>
    <xdr:sp macro="" textlink="">
      <xdr:nvSpPr>
        <xdr:cNvPr id="168" name="Rectangle à coins arrondis 167"/>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110</xdr:row>
      <xdr:rowOff>197069</xdr:rowOff>
    </xdr:from>
    <xdr:to>
      <xdr:col>2</xdr:col>
      <xdr:colOff>1326375</xdr:colOff>
      <xdr:row>111</xdr:row>
      <xdr:rowOff>502586</xdr:rowOff>
    </xdr:to>
    <xdr:sp macro="" textlink="">
      <xdr:nvSpPr>
        <xdr:cNvPr id="169" name="Rectangle à coins arrondis 168"/>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119</xdr:row>
      <xdr:rowOff>2852</xdr:rowOff>
    </xdr:from>
    <xdr:to>
      <xdr:col>3</xdr:col>
      <xdr:colOff>2724</xdr:colOff>
      <xdr:row>120</xdr:row>
      <xdr:rowOff>296</xdr:rowOff>
    </xdr:to>
    <xdr:sp macro="" textlink="">
      <xdr:nvSpPr>
        <xdr:cNvPr id="170" name="Rectangle à coins arrondis 169"/>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113</xdr:row>
      <xdr:rowOff>0</xdr:rowOff>
    </xdr:from>
    <xdr:to>
      <xdr:col>3</xdr:col>
      <xdr:colOff>3071</xdr:colOff>
      <xdr:row>113</xdr:row>
      <xdr:rowOff>502586</xdr:rowOff>
    </xdr:to>
    <xdr:sp macro="" textlink="">
      <xdr:nvSpPr>
        <xdr:cNvPr id="171" name="Rectangle à coins arrondis 170"/>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123</xdr:row>
      <xdr:rowOff>180975</xdr:rowOff>
    </xdr:from>
    <xdr:ext cx="180975" cy="466725"/>
    <xdr:sp macro="" textlink="">
      <xdr:nvSpPr>
        <xdr:cNvPr id="155034" name="Rectangle 299"/>
        <xdr:cNvSpPr>
          <a:spLocks noChangeArrowheads="1"/>
        </xdr:cNvSpPr>
      </xdr:nvSpPr>
      <xdr:spPr bwMode="auto">
        <a:xfrm>
          <a:off x="0" y="37557075"/>
          <a:ext cx="180975" cy="466725"/>
        </a:xfrm>
        <a:prstGeom prst="rect">
          <a:avLst/>
        </a:prstGeom>
        <a:noFill/>
        <a:ln w="9525">
          <a:noFill/>
          <a:miter lim="800000"/>
          <a:headEnd/>
          <a:tailEnd/>
        </a:ln>
      </xdr:spPr>
    </xdr:sp>
    <xdr:clientData/>
  </xdr:oneCellAnchor>
  <xdr:twoCellAnchor>
    <xdr:from>
      <xdr:col>1</xdr:col>
      <xdr:colOff>78316</xdr:colOff>
      <xdr:row>129</xdr:row>
      <xdr:rowOff>34925</xdr:rowOff>
    </xdr:from>
    <xdr:to>
      <xdr:col>12</xdr:col>
      <xdr:colOff>2247900</xdr:colOff>
      <xdr:row>131</xdr:row>
      <xdr:rowOff>111125</xdr:rowOff>
    </xdr:to>
    <xdr:sp macro="" textlink="">
      <xdr:nvSpPr>
        <xdr:cNvPr id="176" name="ZoneTexte 175"/>
        <xdr:cNvSpPr txBox="1"/>
      </xdr:nvSpPr>
      <xdr:spPr>
        <a:xfrm>
          <a:off x="221191" y="41865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82550</xdr:colOff>
      <xdr:row>129</xdr:row>
      <xdr:rowOff>136525</xdr:rowOff>
    </xdr:from>
    <xdr:ext cx="546100" cy="371475"/>
    <xdr:pic>
      <xdr:nvPicPr>
        <xdr:cNvPr id="155036" name="Image 259" descr="VBF-logo.jpg"/>
        <xdr:cNvPicPr>
          <a:picLocks noChangeAspect="1"/>
        </xdr:cNvPicPr>
      </xdr:nvPicPr>
      <xdr:blipFill>
        <a:blip xmlns:r="http://schemas.openxmlformats.org/officeDocument/2006/relationships" r:embed="rId8" cstate="print"/>
        <a:srcRect/>
        <a:stretch>
          <a:fillRect/>
        </a:stretch>
      </xdr:blipFill>
      <xdr:spPr bwMode="auto">
        <a:xfrm>
          <a:off x="225425" y="41967150"/>
          <a:ext cx="546100" cy="371475"/>
        </a:xfrm>
        <a:prstGeom prst="rect">
          <a:avLst/>
        </a:prstGeom>
        <a:noFill/>
        <a:ln w="9525">
          <a:noFill/>
          <a:miter lim="800000"/>
          <a:headEnd/>
          <a:tailEnd/>
        </a:ln>
      </xdr:spPr>
    </xdr:pic>
    <xdr:clientData/>
  </xdr:oneCellAnchor>
  <xdr:twoCellAnchor>
    <xdr:from>
      <xdr:col>10</xdr:col>
      <xdr:colOff>369469</xdr:colOff>
      <xdr:row>121</xdr:row>
      <xdr:rowOff>12700</xdr:rowOff>
    </xdr:from>
    <xdr:to>
      <xdr:col>10</xdr:col>
      <xdr:colOff>1093201</xdr:colOff>
      <xdr:row>124</xdr:row>
      <xdr:rowOff>139700</xdr:rowOff>
    </xdr:to>
    <xdr:sp macro="" textlink="">
      <xdr:nvSpPr>
        <xdr:cNvPr id="179" name="Ellipse 178"/>
        <xdr:cNvSpPr>
          <a:spLocks noChangeAspect="1"/>
        </xdr:cNvSpPr>
      </xdr:nvSpPr>
      <xdr:spPr>
        <a:xfrm>
          <a:off x="9307094" y="36937950"/>
          <a:ext cx="723732" cy="73025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2135150</xdr:colOff>
      <xdr:row>121</xdr:row>
      <xdr:rowOff>16560</xdr:rowOff>
    </xdr:from>
    <xdr:to>
      <xdr:col>12</xdr:col>
      <xdr:colOff>448025</xdr:colOff>
      <xdr:row>124</xdr:row>
      <xdr:rowOff>114299</xdr:rowOff>
    </xdr:to>
    <xdr:sp macro="" textlink="">
      <xdr:nvSpPr>
        <xdr:cNvPr id="180" name="Ellipse 179"/>
        <xdr:cNvSpPr>
          <a:spLocks noChangeAspect="1"/>
        </xdr:cNvSpPr>
      </xdr:nvSpPr>
      <xdr:spPr>
        <a:xfrm>
          <a:off x="11072775" y="36941810"/>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1424455</xdr:colOff>
      <xdr:row>121</xdr:row>
      <xdr:rowOff>42512</xdr:rowOff>
    </xdr:from>
    <xdr:to>
      <xdr:col>6</xdr:col>
      <xdr:colOff>2117725</xdr:colOff>
      <xdr:row>124</xdr:row>
      <xdr:rowOff>124110</xdr:rowOff>
    </xdr:to>
    <xdr:sp macro="" textlink="">
      <xdr:nvSpPr>
        <xdr:cNvPr id="181" name="Ellipse 180"/>
        <xdr:cNvSpPr>
          <a:spLocks noChangeAspect="1"/>
        </xdr:cNvSpPr>
      </xdr:nvSpPr>
      <xdr:spPr>
        <a:xfrm>
          <a:off x="5567830" y="36967762"/>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959094</xdr:colOff>
      <xdr:row>121</xdr:row>
      <xdr:rowOff>50220</xdr:rowOff>
    </xdr:from>
    <xdr:to>
      <xdr:col>8</xdr:col>
      <xdr:colOff>1676400</xdr:colOff>
      <xdr:row>124</xdr:row>
      <xdr:rowOff>152400</xdr:rowOff>
    </xdr:to>
    <xdr:sp macro="" textlink="">
      <xdr:nvSpPr>
        <xdr:cNvPr id="182" name="Ellipse 181"/>
        <xdr:cNvSpPr>
          <a:spLocks noChangeAspect="1"/>
        </xdr:cNvSpPr>
      </xdr:nvSpPr>
      <xdr:spPr>
        <a:xfrm>
          <a:off x="7499594" y="36975470"/>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121</xdr:row>
      <xdr:rowOff>10248</xdr:rowOff>
    </xdr:from>
    <xdr:to>
      <xdr:col>12</xdr:col>
      <xdr:colOff>2172964</xdr:colOff>
      <xdr:row>124</xdr:row>
      <xdr:rowOff>126999</xdr:rowOff>
    </xdr:to>
    <xdr:sp macro="" textlink="">
      <xdr:nvSpPr>
        <xdr:cNvPr id="183" name="Ellipse 182"/>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5</xdr:col>
      <xdr:colOff>120650</xdr:colOff>
      <xdr:row>111</xdr:row>
      <xdr:rowOff>31750</xdr:rowOff>
    </xdr:from>
    <xdr:to>
      <xdr:col>6</xdr:col>
      <xdr:colOff>2251075</xdr:colOff>
      <xdr:row>120</xdr:row>
      <xdr:rowOff>76200</xdr:rowOff>
    </xdr:to>
    <xdr:sp macro="" textlink="">
      <xdr:nvSpPr>
        <xdr:cNvPr id="184" name="Rectangle à coins arrondis 183"/>
        <xdr:cNvSpPr/>
      </xdr:nvSpPr>
      <xdr:spPr>
        <a:xfrm>
          <a:off x="4073525" y="33972500"/>
          <a:ext cx="2257425" cy="28384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0</xdr:colOff>
      <xdr:row>111</xdr:row>
      <xdr:rowOff>31750</xdr:rowOff>
    </xdr:from>
    <xdr:to>
      <xdr:col>8</xdr:col>
      <xdr:colOff>2260600</xdr:colOff>
      <xdr:row>120</xdr:row>
      <xdr:rowOff>88900</xdr:rowOff>
    </xdr:to>
    <xdr:sp macro="" textlink="">
      <xdr:nvSpPr>
        <xdr:cNvPr id="190" name="Rectangle à coins arrondis 189"/>
        <xdr:cNvSpPr/>
      </xdr:nvSpPr>
      <xdr:spPr>
        <a:xfrm>
          <a:off x="6540500" y="34607500"/>
          <a:ext cx="2260600"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111</xdr:row>
      <xdr:rowOff>31750</xdr:rowOff>
    </xdr:from>
    <xdr:to>
      <xdr:col>13</xdr:col>
      <xdr:colOff>0</xdr:colOff>
      <xdr:row>120</xdr:row>
      <xdr:rowOff>88900</xdr:rowOff>
    </xdr:to>
    <xdr:sp macro="" textlink="">
      <xdr:nvSpPr>
        <xdr:cNvPr id="194" name="Rectangle à coins arrondis 193"/>
        <xdr:cNvSpPr/>
      </xdr:nvSpPr>
      <xdr:spPr>
        <a:xfrm>
          <a:off x="11347450" y="34607500"/>
          <a:ext cx="2257425"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101</xdr:row>
      <xdr:rowOff>57150</xdr:rowOff>
    </xdr:from>
    <xdr:to>
      <xdr:col>12</xdr:col>
      <xdr:colOff>1790700</xdr:colOff>
      <xdr:row>106</xdr:row>
      <xdr:rowOff>142875</xdr:rowOff>
    </xdr:to>
    <xdr:pic>
      <xdr:nvPicPr>
        <xdr:cNvPr id="155047" name="il_fi" descr="http://didoune.fr/blog/wp-content/uploads/2010/10/Ardoise_vierge.gif"/>
        <xdr:cNvPicPr>
          <a:picLocks noChangeAspect="1" noChangeArrowheads="1"/>
        </xdr:cNvPicPr>
      </xdr:nvPicPr>
      <xdr:blipFill>
        <a:blip xmlns:r="http://schemas.openxmlformats.org/officeDocument/2006/relationships" r:embed="rId12" cstate="print"/>
        <a:srcRect/>
        <a:stretch>
          <a:fillRect/>
        </a:stretch>
      </xdr:blipFill>
      <xdr:spPr bwMode="auto">
        <a:xfrm rot="810807">
          <a:off x="11896725" y="32070675"/>
          <a:ext cx="1238250" cy="1057275"/>
        </a:xfrm>
        <a:prstGeom prst="rect">
          <a:avLst/>
        </a:prstGeom>
        <a:noFill/>
        <a:ln w="9525">
          <a:noFill/>
          <a:miter lim="800000"/>
          <a:headEnd/>
          <a:tailEnd/>
        </a:ln>
      </xdr:spPr>
    </xdr:pic>
    <xdr:clientData/>
  </xdr:twoCellAnchor>
  <xdr:twoCellAnchor>
    <xdr:from>
      <xdr:col>12</xdr:col>
      <xdr:colOff>581264</xdr:colOff>
      <xdr:row>102</xdr:row>
      <xdr:rowOff>42181</xdr:rowOff>
    </xdr:from>
    <xdr:to>
      <xdr:col>12</xdr:col>
      <xdr:colOff>1802225</xdr:colOff>
      <xdr:row>105</xdr:row>
      <xdr:rowOff>71776</xdr:rowOff>
    </xdr:to>
    <xdr:sp macro="" textlink="">
      <xdr:nvSpPr>
        <xdr:cNvPr id="196" name="ZoneTexte 195"/>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129</xdr:row>
      <xdr:rowOff>50800</xdr:rowOff>
    </xdr:from>
    <xdr:to>
      <xdr:col>10</xdr:col>
      <xdr:colOff>1912938</xdr:colOff>
      <xdr:row>129</xdr:row>
      <xdr:rowOff>85725</xdr:rowOff>
    </xdr:to>
    <xdr:cxnSp macro="">
      <xdr:nvCxnSpPr>
        <xdr:cNvPr id="206" name="Connecteur droit 205"/>
        <xdr:cNvCxnSpPr/>
      </xdr:nvCxnSpPr>
      <xdr:spPr>
        <a:xfrm>
          <a:off x="3022600" y="42633900"/>
          <a:ext cx="7831138"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120</xdr:row>
      <xdr:rowOff>76200</xdr:rowOff>
    </xdr:from>
    <xdr:ext cx="1063625" cy="889000"/>
    <xdr:pic>
      <xdr:nvPicPr>
        <xdr:cNvPr id="155051" name="Picture 6" descr="http://l.thumbs.canstockphoto.com/canstock2489561.jpg"/>
        <xdr:cNvPicPr>
          <a:picLocks noChangeAspect="1" noChangeArrowheads="1"/>
        </xdr:cNvPicPr>
      </xdr:nvPicPr>
      <xdr:blipFill>
        <a:blip xmlns:r="http://schemas.openxmlformats.org/officeDocument/2006/relationships" r:embed="rId15" cstate="print"/>
        <a:srcRect/>
        <a:stretch>
          <a:fillRect/>
        </a:stretch>
      </xdr:blipFill>
      <xdr:spPr bwMode="auto">
        <a:xfrm>
          <a:off x="28575" y="36842700"/>
          <a:ext cx="1057275" cy="895350"/>
        </a:xfrm>
        <a:prstGeom prst="rect">
          <a:avLst/>
        </a:prstGeom>
        <a:noFill/>
        <a:ln w="9525">
          <a:noFill/>
          <a:miter lim="800000"/>
          <a:headEnd/>
          <a:tailEnd/>
        </a:ln>
      </xdr:spPr>
    </xdr:pic>
    <xdr:clientData/>
  </xdr:oneCellAnchor>
  <xdr:twoCellAnchor>
    <xdr:from>
      <xdr:col>2</xdr:col>
      <xdr:colOff>838200</xdr:colOff>
      <xdr:row>121</xdr:row>
      <xdr:rowOff>114300</xdr:rowOff>
    </xdr:from>
    <xdr:to>
      <xdr:col>4</xdr:col>
      <xdr:colOff>673100</xdr:colOff>
      <xdr:row>125</xdr:row>
      <xdr:rowOff>38100</xdr:rowOff>
    </xdr:to>
    <xdr:sp macro="" textlink="">
      <xdr:nvSpPr>
        <xdr:cNvPr id="210" name="ZoneTexte 209"/>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121</xdr:row>
      <xdr:rowOff>19626</xdr:rowOff>
    </xdr:from>
    <xdr:to>
      <xdr:col>4</xdr:col>
      <xdr:colOff>1321644</xdr:colOff>
      <xdr:row>124</xdr:row>
      <xdr:rowOff>111769</xdr:rowOff>
    </xdr:to>
    <xdr:sp macro="" textlink="">
      <xdr:nvSpPr>
        <xdr:cNvPr id="211" name="Ellipse 210"/>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oneCellAnchor>
    <xdr:from>
      <xdr:col>0</xdr:col>
      <xdr:colOff>0</xdr:colOff>
      <xdr:row>132</xdr:row>
      <xdr:rowOff>0</xdr:rowOff>
    </xdr:from>
    <xdr:ext cx="180975" cy="466725"/>
    <xdr:sp macro="" textlink="">
      <xdr:nvSpPr>
        <xdr:cNvPr id="155062" name="Rectangle 299"/>
        <xdr:cNvSpPr>
          <a:spLocks noChangeArrowheads="1"/>
        </xdr:cNvSpPr>
      </xdr:nvSpPr>
      <xdr:spPr bwMode="auto">
        <a:xfrm>
          <a:off x="0" y="48234600"/>
          <a:ext cx="180975" cy="466725"/>
        </a:xfrm>
        <a:prstGeom prst="rect">
          <a:avLst/>
        </a:prstGeom>
        <a:noFill/>
        <a:ln w="9525">
          <a:noFill/>
          <a:miter lim="800000"/>
          <a:headEnd/>
          <a:tailEnd/>
        </a:ln>
      </xdr:spPr>
    </xdr:sp>
    <xdr:clientData/>
  </xdr:oneCellAnchor>
  <xdr:oneCellAnchor>
    <xdr:from>
      <xdr:col>0</xdr:col>
      <xdr:colOff>0</xdr:colOff>
      <xdr:row>132</xdr:row>
      <xdr:rowOff>0</xdr:rowOff>
    </xdr:from>
    <xdr:ext cx="180975" cy="466725"/>
    <xdr:sp macro="" textlink="">
      <xdr:nvSpPr>
        <xdr:cNvPr id="155090" name="Rectangle 299"/>
        <xdr:cNvSpPr>
          <a:spLocks noChangeArrowheads="1"/>
        </xdr:cNvSpPr>
      </xdr:nvSpPr>
      <xdr:spPr bwMode="auto">
        <a:xfrm>
          <a:off x="0" y="59102625"/>
          <a:ext cx="180975" cy="466725"/>
        </a:xfrm>
        <a:prstGeom prst="rect">
          <a:avLst/>
        </a:prstGeom>
        <a:noFill/>
        <a:ln w="9525">
          <a:noFill/>
          <a:miter lim="800000"/>
          <a:headEnd/>
          <a:tailEnd/>
        </a:ln>
      </xdr:spPr>
    </xdr:sp>
    <xdr:clientData/>
  </xdr:oneCellAnchor>
  <xdr:oneCellAnchor>
    <xdr:from>
      <xdr:col>0</xdr:col>
      <xdr:colOff>0</xdr:colOff>
      <xdr:row>160</xdr:row>
      <xdr:rowOff>180975</xdr:rowOff>
    </xdr:from>
    <xdr:ext cx="180975" cy="466725"/>
    <xdr:sp macro="" textlink="">
      <xdr:nvSpPr>
        <xdr:cNvPr id="155120" name="Rectangle 299"/>
        <xdr:cNvSpPr>
          <a:spLocks noChangeArrowheads="1"/>
        </xdr:cNvSpPr>
      </xdr:nvSpPr>
      <xdr:spPr bwMode="auto">
        <a:xfrm>
          <a:off x="0" y="69665850"/>
          <a:ext cx="180975" cy="466725"/>
        </a:xfrm>
        <a:prstGeom prst="rect">
          <a:avLst/>
        </a:prstGeom>
        <a:noFill/>
        <a:ln w="9525">
          <a:noFill/>
          <a:miter lim="800000"/>
          <a:headEnd/>
          <a:tailEnd/>
        </a:ln>
      </xdr:spPr>
    </xdr:sp>
    <xdr:clientData/>
  </xdr:oneCellAnchor>
  <xdr:oneCellAnchor>
    <xdr:from>
      <xdr:col>0</xdr:col>
      <xdr:colOff>0</xdr:colOff>
      <xdr:row>169</xdr:row>
      <xdr:rowOff>0</xdr:rowOff>
    </xdr:from>
    <xdr:ext cx="180975" cy="466725"/>
    <xdr:sp macro="" textlink="">
      <xdr:nvSpPr>
        <xdr:cNvPr id="155139" name="Rectangle 299"/>
        <xdr:cNvSpPr>
          <a:spLocks noChangeArrowheads="1"/>
        </xdr:cNvSpPr>
      </xdr:nvSpPr>
      <xdr:spPr bwMode="auto">
        <a:xfrm>
          <a:off x="0" y="73971150"/>
          <a:ext cx="180975" cy="466725"/>
        </a:xfrm>
        <a:prstGeom prst="rect">
          <a:avLst/>
        </a:prstGeom>
        <a:noFill/>
        <a:ln w="9525">
          <a:noFill/>
          <a:miter lim="800000"/>
          <a:headEnd/>
          <a:tailEnd/>
        </a:ln>
      </xdr:spPr>
    </xdr:sp>
    <xdr:clientData/>
  </xdr:oneCellAnchor>
  <xdr:oneCellAnchor>
    <xdr:from>
      <xdr:col>4</xdr:col>
      <xdr:colOff>536575</xdr:colOff>
      <xdr:row>37</xdr:row>
      <xdr:rowOff>317501</xdr:rowOff>
    </xdr:from>
    <xdr:ext cx="765175" cy="845720"/>
    <xdr:pic>
      <xdr:nvPicPr>
        <xdr:cNvPr id="155140" name="Picture 4" descr="http://l.thumbs.canstockphoto.com/canstock6119404.jpg"/>
        <xdr:cNvPicPr>
          <a:picLocks noChangeAspect="1" noChangeArrowheads="1"/>
        </xdr:cNvPicPr>
      </xdr:nvPicPr>
      <xdr:blipFill>
        <a:blip xmlns:r="http://schemas.openxmlformats.org/officeDocument/2006/relationships" r:embed="rId13" cstate="print"/>
        <a:srcRect/>
        <a:stretch>
          <a:fillRect/>
        </a:stretch>
      </xdr:blipFill>
      <xdr:spPr bwMode="auto">
        <a:xfrm>
          <a:off x="2282825" y="11557001"/>
          <a:ext cx="765175" cy="845720"/>
        </a:xfrm>
        <a:prstGeom prst="rect">
          <a:avLst/>
        </a:prstGeom>
        <a:noFill/>
        <a:ln w="9525">
          <a:noFill/>
          <a:miter lim="800000"/>
          <a:headEnd/>
          <a:tailEnd/>
        </a:ln>
      </xdr:spPr>
    </xdr:pic>
    <xdr:clientData/>
  </xdr:oneCellAnchor>
  <xdr:oneCellAnchor>
    <xdr:from>
      <xdr:col>10</xdr:col>
      <xdr:colOff>1895476</xdr:colOff>
      <xdr:row>37</xdr:row>
      <xdr:rowOff>28576</xdr:rowOff>
    </xdr:from>
    <xdr:ext cx="650746" cy="812800"/>
    <xdr:pic>
      <xdr:nvPicPr>
        <xdr:cNvPr id="155141" name="Picture 5" descr="http://l.thumbs.canstockphoto.com/canstock8829314.jpg"/>
        <xdr:cNvPicPr>
          <a:picLocks noChangeAspect="1" noChangeArrowheads="1"/>
        </xdr:cNvPicPr>
      </xdr:nvPicPr>
      <xdr:blipFill>
        <a:blip xmlns:r="http://schemas.openxmlformats.org/officeDocument/2006/relationships" r:embed="rId14" cstate="print"/>
        <a:srcRect/>
        <a:stretch>
          <a:fillRect/>
        </a:stretch>
      </xdr:blipFill>
      <xdr:spPr bwMode="auto">
        <a:xfrm>
          <a:off x="10833101" y="11268076"/>
          <a:ext cx="650746" cy="812800"/>
        </a:xfrm>
        <a:prstGeom prst="rect">
          <a:avLst/>
        </a:prstGeom>
        <a:noFill/>
        <a:ln w="9525">
          <a:noFill/>
          <a:miter lim="800000"/>
          <a:headEnd/>
          <a:tailEnd/>
        </a:ln>
      </xdr:spPr>
    </xdr:pic>
    <xdr:clientData/>
  </xdr:oneCellAnchor>
  <xdr:oneCellAnchor>
    <xdr:from>
      <xdr:col>4</xdr:col>
      <xdr:colOff>571501</xdr:colOff>
      <xdr:row>70</xdr:row>
      <xdr:rowOff>187325</xdr:rowOff>
    </xdr:from>
    <xdr:ext cx="749754" cy="828675"/>
    <xdr:pic>
      <xdr:nvPicPr>
        <xdr:cNvPr id="155142" name="Picture 4" descr="http://l.thumbs.canstockphoto.com/canstock6119404.jpg"/>
        <xdr:cNvPicPr>
          <a:picLocks noChangeAspect="1" noChangeArrowheads="1"/>
        </xdr:cNvPicPr>
      </xdr:nvPicPr>
      <xdr:blipFill>
        <a:blip xmlns:r="http://schemas.openxmlformats.org/officeDocument/2006/relationships" r:embed="rId13" cstate="print"/>
        <a:srcRect/>
        <a:stretch>
          <a:fillRect/>
        </a:stretch>
      </xdr:blipFill>
      <xdr:spPr bwMode="auto">
        <a:xfrm>
          <a:off x="2317751" y="22237700"/>
          <a:ext cx="749754" cy="828675"/>
        </a:xfrm>
        <a:prstGeom prst="rect">
          <a:avLst/>
        </a:prstGeom>
        <a:noFill/>
        <a:ln w="9525">
          <a:noFill/>
          <a:miter lim="800000"/>
          <a:headEnd/>
          <a:tailEnd/>
        </a:ln>
      </xdr:spPr>
    </xdr:pic>
    <xdr:clientData/>
  </xdr:oneCellAnchor>
  <xdr:oneCellAnchor>
    <xdr:from>
      <xdr:col>4</xdr:col>
      <xdr:colOff>615951</xdr:colOff>
      <xdr:row>103</xdr:row>
      <xdr:rowOff>266700</xdr:rowOff>
    </xdr:from>
    <xdr:ext cx="741998" cy="781050"/>
    <xdr:pic>
      <xdr:nvPicPr>
        <xdr:cNvPr id="155144" name="Picture 4" descr="http://l.thumbs.canstockphoto.com/canstock6119404.jpg"/>
        <xdr:cNvPicPr>
          <a:picLocks noChangeAspect="1" noChangeArrowheads="1"/>
        </xdr:cNvPicPr>
      </xdr:nvPicPr>
      <xdr:blipFill>
        <a:blip xmlns:r="http://schemas.openxmlformats.org/officeDocument/2006/relationships" r:embed="rId13" cstate="print"/>
        <a:srcRect/>
        <a:stretch>
          <a:fillRect/>
        </a:stretch>
      </xdr:blipFill>
      <xdr:spPr bwMode="auto">
        <a:xfrm>
          <a:off x="2362201" y="32556450"/>
          <a:ext cx="741998" cy="781050"/>
        </a:xfrm>
        <a:prstGeom prst="rect">
          <a:avLst/>
        </a:prstGeom>
        <a:noFill/>
        <a:ln w="9525">
          <a:noFill/>
          <a:miter lim="800000"/>
          <a:headEnd/>
          <a:tailEnd/>
        </a:ln>
      </xdr:spPr>
    </xdr:pic>
    <xdr:clientData/>
  </xdr:oneCellAnchor>
  <xdr:oneCellAnchor>
    <xdr:from>
      <xdr:col>10</xdr:col>
      <xdr:colOff>1784350</xdr:colOff>
      <xdr:row>103</xdr:row>
      <xdr:rowOff>254001</xdr:rowOff>
    </xdr:from>
    <xdr:ext cx="676275" cy="816380"/>
    <xdr:pic>
      <xdr:nvPicPr>
        <xdr:cNvPr id="155145" name="Picture 5" descr="http://l.thumbs.canstockphoto.com/canstock8829314.jpg"/>
        <xdr:cNvPicPr>
          <a:picLocks noChangeAspect="1" noChangeArrowheads="1"/>
        </xdr:cNvPicPr>
      </xdr:nvPicPr>
      <xdr:blipFill>
        <a:blip xmlns:r="http://schemas.openxmlformats.org/officeDocument/2006/relationships" r:embed="rId14" cstate="print"/>
        <a:srcRect/>
        <a:stretch>
          <a:fillRect/>
        </a:stretch>
      </xdr:blipFill>
      <xdr:spPr bwMode="auto">
        <a:xfrm>
          <a:off x="10721975" y="32543751"/>
          <a:ext cx="676275" cy="816380"/>
        </a:xfrm>
        <a:prstGeom prst="rect">
          <a:avLst/>
        </a:prstGeom>
        <a:noFill/>
        <a:ln w="9525">
          <a:noFill/>
          <a:miter lim="800000"/>
          <a:headEnd/>
          <a:tailEnd/>
        </a:ln>
      </xdr:spPr>
    </xdr:pic>
    <xdr:clientData/>
  </xdr:oneCellAnchor>
  <xdr:oneCellAnchor>
    <xdr:from>
      <xdr:col>2</xdr:col>
      <xdr:colOff>9525</xdr:colOff>
      <xdr:row>119</xdr:row>
      <xdr:rowOff>6804</xdr:rowOff>
    </xdr:from>
    <xdr:ext cx="381000" cy="476250"/>
    <xdr:pic>
      <xdr:nvPicPr>
        <xdr:cNvPr id="155153" name="Image 450" descr="canstock4685757[1].jpg"/>
        <xdr:cNvPicPr>
          <a:picLocks noChangeAspect="1"/>
        </xdr:cNvPicPr>
      </xdr:nvPicPr>
      <xdr:blipFill>
        <a:blip xmlns:r="http://schemas.openxmlformats.org/officeDocument/2006/relationships" r:embed="rId5" cstate="print"/>
        <a:srcRect/>
        <a:stretch>
          <a:fillRect/>
        </a:stretch>
      </xdr:blipFill>
      <xdr:spPr bwMode="auto">
        <a:xfrm>
          <a:off x="308882" y="36092947"/>
          <a:ext cx="381000" cy="476250"/>
        </a:xfrm>
        <a:prstGeom prst="rect">
          <a:avLst/>
        </a:prstGeom>
        <a:noFill/>
        <a:ln w="9525">
          <a:noFill/>
          <a:miter lim="800000"/>
          <a:headEnd/>
          <a:tailEnd/>
        </a:ln>
      </xdr:spPr>
    </xdr:pic>
    <xdr:clientData/>
  </xdr:oneCellAnchor>
  <xdr:oneCellAnchor>
    <xdr:from>
      <xdr:col>2</xdr:col>
      <xdr:colOff>688522</xdr:colOff>
      <xdr:row>117</xdr:row>
      <xdr:rowOff>10886</xdr:rowOff>
    </xdr:from>
    <xdr:ext cx="457200" cy="501650"/>
    <xdr:pic>
      <xdr:nvPicPr>
        <xdr:cNvPr id="155154" name="Image 451" descr="canstock6325434[1].jpg"/>
        <xdr:cNvPicPr>
          <a:picLocks noChangeAspect="1"/>
        </xdr:cNvPicPr>
      </xdr:nvPicPr>
      <xdr:blipFill>
        <a:blip xmlns:r="http://schemas.openxmlformats.org/officeDocument/2006/relationships" r:embed="rId6" cstate="print"/>
        <a:srcRect/>
        <a:stretch>
          <a:fillRect/>
        </a:stretch>
      </xdr:blipFill>
      <xdr:spPr bwMode="auto">
        <a:xfrm>
          <a:off x="987879" y="35525529"/>
          <a:ext cx="457200" cy="501650"/>
        </a:xfrm>
        <a:prstGeom prst="rect">
          <a:avLst/>
        </a:prstGeom>
        <a:noFill/>
        <a:ln w="9525">
          <a:noFill/>
          <a:miter lim="800000"/>
          <a:headEnd/>
          <a:tailEnd/>
        </a:ln>
      </xdr:spPr>
    </xdr:pic>
    <xdr:clientData/>
  </xdr:oneCellAnchor>
  <xdr:oneCellAnchor>
    <xdr:from>
      <xdr:col>1</xdr:col>
      <xdr:colOff>142875</xdr:colOff>
      <xdr:row>111</xdr:row>
      <xdr:rowOff>28575</xdr:rowOff>
    </xdr:from>
    <xdr:ext cx="463550" cy="466725"/>
    <xdr:pic>
      <xdr:nvPicPr>
        <xdr:cNvPr id="155155" name="Image 454" descr="canstock6163702[1].jpg"/>
        <xdr:cNvPicPr>
          <a:picLocks noChangeAspect="1"/>
        </xdr:cNvPicPr>
      </xdr:nvPicPr>
      <xdr:blipFill>
        <a:blip xmlns:r="http://schemas.openxmlformats.org/officeDocument/2006/relationships" r:embed="rId7" cstate="print"/>
        <a:srcRect/>
        <a:stretch>
          <a:fillRect/>
        </a:stretch>
      </xdr:blipFill>
      <xdr:spPr bwMode="auto">
        <a:xfrm>
          <a:off x="285750" y="33975675"/>
          <a:ext cx="457200" cy="466725"/>
        </a:xfrm>
        <a:prstGeom prst="rect">
          <a:avLst/>
        </a:prstGeom>
        <a:noFill/>
        <a:ln w="9525">
          <a:noFill/>
          <a:miter lim="800000"/>
          <a:headEnd/>
          <a:tailEnd/>
        </a:ln>
      </xdr:spPr>
    </xdr:pic>
    <xdr:clientData/>
  </xdr:oneCellAnchor>
  <xdr:oneCellAnchor>
    <xdr:from>
      <xdr:col>2</xdr:col>
      <xdr:colOff>66675</xdr:colOff>
      <xdr:row>86</xdr:row>
      <xdr:rowOff>38100</xdr:rowOff>
    </xdr:from>
    <xdr:ext cx="381000" cy="476250"/>
    <xdr:pic>
      <xdr:nvPicPr>
        <xdr:cNvPr id="155156" name="Image 460" descr="canstock4685757[1].jpg"/>
        <xdr:cNvPicPr>
          <a:picLocks noChangeAspect="1"/>
        </xdr:cNvPicPr>
      </xdr:nvPicPr>
      <xdr:blipFill>
        <a:blip xmlns:r="http://schemas.openxmlformats.org/officeDocument/2006/relationships" r:embed="rId5" cstate="print"/>
        <a:srcRect/>
        <a:stretch>
          <a:fillRect/>
        </a:stretch>
      </xdr:blipFill>
      <xdr:spPr bwMode="auto">
        <a:xfrm>
          <a:off x="361950" y="25917525"/>
          <a:ext cx="381000" cy="476250"/>
        </a:xfrm>
        <a:prstGeom prst="rect">
          <a:avLst/>
        </a:prstGeom>
        <a:noFill/>
        <a:ln w="9525">
          <a:noFill/>
          <a:miter lim="800000"/>
          <a:headEnd/>
          <a:tailEnd/>
        </a:ln>
      </xdr:spPr>
    </xdr:pic>
    <xdr:clientData/>
  </xdr:oneCellAnchor>
  <xdr:oneCellAnchor>
    <xdr:from>
      <xdr:col>2</xdr:col>
      <xdr:colOff>685800</xdr:colOff>
      <xdr:row>84</xdr:row>
      <xdr:rowOff>9525</xdr:rowOff>
    </xdr:from>
    <xdr:ext cx="457200" cy="495300"/>
    <xdr:pic>
      <xdr:nvPicPr>
        <xdr:cNvPr id="155157" name="Image 461" descr="canstock6325434[1].jpg"/>
        <xdr:cNvPicPr>
          <a:picLocks noChangeAspect="1"/>
        </xdr:cNvPicPr>
      </xdr:nvPicPr>
      <xdr:blipFill>
        <a:blip xmlns:r="http://schemas.openxmlformats.org/officeDocument/2006/relationships" r:embed="rId6" cstate="print"/>
        <a:srcRect/>
        <a:stretch>
          <a:fillRect/>
        </a:stretch>
      </xdr:blipFill>
      <xdr:spPr bwMode="auto">
        <a:xfrm>
          <a:off x="981075" y="25317450"/>
          <a:ext cx="457200" cy="495300"/>
        </a:xfrm>
        <a:prstGeom prst="rect">
          <a:avLst/>
        </a:prstGeom>
        <a:noFill/>
        <a:ln w="9525">
          <a:noFill/>
          <a:miter lim="800000"/>
          <a:headEnd/>
          <a:tailEnd/>
        </a:ln>
      </xdr:spPr>
    </xdr:pic>
    <xdr:clientData/>
  </xdr:oneCellAnchor>
  <xdr:oneCellAnchor>
    <xdr:from>
      <xdr:col>2</xdr:col>
      <xdr:colOff>809625</xdr:colOff>
      <xdr:row>80</xdr:row>
      <xdr:rowOff>19050</xdr:rowOff>
    </xdr:from>
    <xdr:ext cx="381000" cy="485775"/>
    <xdr:pic>
      <xdr:nvPicPr>
        <xdr:cNvPr id="155158" name="Image 463" descr="canstock2955136[1].jpg"/>
        <xdr:cNvPicPr>
          <a:picLocks noChangeAspect="1"/>
        </xdr:cNvPicPr>
      </xdr:nvPicPr>
      <xdr:blipFill>
        <a:blip xmlns:r="http://schemas.openxmlformats.org/officeDocument/2006/relationships" r:embed="rId4" cstate="print"/>
        <a:srcRect/>
        <a:stretch>
          <a:fillRect/>
        </a:stretch>
      </xdr:blipFill>
      <xdr:spPr bwMode="auto">
        <a:xfrm>
          <a:off x="1104900" y="24183975"/>
          <a:ext cx="381000" cy="485775"/>
        </a:xfrm>
        <a:prstGeom prst="rect">
          <a:avLst/>
        </a:prstGeom>
        <a:noFill/>
        <a:ln w="9525">
          <a:noFill/>
          <a:miter lim="800000"/>
          <a:headEnd/>
          <a:tailEnd/>
        </a:ln>
      </xdr:spPr>
    </xdr:pic>
    <xdr:clientData/>
  </xdr:oneCellAnchor>
  <xdr:oneCellAnchor>
    <xdr:from>
      <xdr:col>2</xdr:col>
      <xdr:colOff>38100</xdr:colOff>
      <xdr:row>78</xdr:row>
      <xdr:rowOff>28575</xdr:rowOff>
    </xdr:from>
    <xdr:ext cx="457200" cy="457200"/>
    <xdr:pic>
      <xdr:nvPicPr>
        <xdr:cNvPr id="155159" name="Image 464" descr="canstock6163702[1].jpg"/>
        <xdr:cNvPicPr>
          <a:picLocks noChangeAspect="1"/>
        </xdr:cNvPicPr>
      </xdr:nvPicPr>
      <xdr:blipFill>
        <a:blip xmlns:r="http://schemas.openxmlformats.org/officeDocument/2006/relationships" r:embed="rId7" cstate="print"/>
        <a:srcRect/>
        <a:stretch>
          <a:fillRect/>
        </a:stretch>
      </xdr:blipFill>
      <xdr:spPr bwMode="auto">
        <a:xfrm>
          <a:off x="333375" y="23622000"/>
          <a:ext cx="457200" cy="457200"/>
        </a:xfrm>
        <a:prstGeom prst="rect">
          <a:avLst/>
        </a:prstGeom>
        <a:noFill/>
        <a:ln w="9525">
          <a:noFill/>
          <a:miter lim="800000"/>
          <a:headEnd/>
          <a:tailEnd/>
        </a:ln>
      </xdr:spPr>
    </xdr:pic>
    <xdr:clientData/>
  </xdr:oneCellAnchor>
  <xdr:oneCellAnchor>
    <xdr:from>
      <xdr:col>15</xdr:col>
      <xdr:colOff>0</xdr:colOff>
      <xdr:row>14</xdr:row>
      <xdr:rowOff>0</xdr:rowOff>
    </xdr:from>
    <xdr:ext cx="2606675" cy="1752600"/>
    <xdr:sp macro="" textlink="">
      <xdr:nvSpPr>
        <xdr:cNvPr id="155168" name="rg_hi" descr="data:image/jpeg;base64,/9j/4AAQSkZJRgABAQAAAQABAAD/2wCEAAkGBhQSERQUExQWFRQVGRgYGBgYGBwYFxscHBggHBwaFxgfHyYeFxwjGRwcHy8gJCcpLCwsGB8xNTAqNSYrLCkBCQoKDgwOGg8PFy0cHRwpLCwpKSkpKSwpKiwsLCksLCkpLCwpLCwpLCwsKSkpLCwsKSkpLCwpLCwsKSwpKSkpLP/AABEIALgBEgMBIgACEQEDEQH/xAAcAAABBQEBAQAAAAAAAAAAAAADAAIEBQYBBwj/xABGEAACAAMEBQcKBQIEBgMAAAABAgADEQQSITEFIkFRYQYTMkJScZEHFCNicoGSobHRM7LB0vDC4SRTgrMVQ2Oi4vFzk8P/xAAZAQEBAQEBAQAAAAAAAAAAAAAAAQIDBAX/xAAuEQACAgEDAwMDAQkAAAAAAAAAAQIRAxIhMQRBURMiYRQycYEFFSMzQlKhsfD/2gAMAwEAAhEDEQA/AMXNmqAMRSpyU8OEDExe0PA/aIMwi4Ma4tUbdnCkCvYZx6KPOWVpdb51hn2T9ofJu0c3h0dx7Q4RXT5ms3efrDpD4P7P9awoBmVN48D9oJMVbi4jpNjRty8Ig1rBHbUWnaf6JFoWSrJKW+uKnHcf2wrgwoy+DU/LALEdYd8DR8P584ULLBlFwVZek2/sr6sdlsLw1kzHa3+zEU/hr7bflSFZwCy1NBeGPv8AGJQsmWlFLtrL0m7W/wBmHSKAMLy5ce0OG6K+1j0j5dJvqYdI6L9w/MsWhZMBp1k8T9oL5xlVlpTed54RV1xgjnAd36mFIWy2kWk1NGXott4bYC829mVr3xEspxPsP+UwOsKFk7mgVrVa1A6WyhjnN8V+IfeI8s6h9ofRoaTAhLnSQCeiB7Q+8dlSAQa0OFRrDeOMRpw1jBbMcG9n9RAo25j1fiX7wabJAu0AFQCdYZ+MRXGMFn11PZH6wBIs8kFgCARjtG7gY5cOGXiPvArH0l74FURSFnd1AcakkZ8F48TAwprgDEZvwx7TfRYDdiFLLmscAYfzR3GKx2NT3n6wRBStd36iKQsDKbcfAwhJO5tmwxCA4CH3cjwEAS1kmtKNTHqndWBGzncfAwOTnTLA/Qw9RjX9YAPKlECtDUYdExJU4Y18IiIdU557+EPScRtPiYAmHRAhROE4728TCjNFPO5z6owGNdndAjNJ2DwiS9lAAqy7e1v9mBcwK9NPn9ooGzX1mwGZ2cYJIOEzAdH+teMKZKBJ10zO0/aHyJIuvrKRdFcaU1lxygAN7gPn94NN/DTAdJ9+5eMNWRXJl8f7RMfRE0olFOJamBx6OWES0CNYzrjAfP7wMNhkPn94kpYHlsA+qaE0bAkdxpAPN8OkvxCLYDM/o1wHTff2U4xqrLyXltooWwA84JtDjqhL4XAZk1O+Mq8r0a4r0n6y7k4x6LyQAmaItEugJUuagA0pR8SMsjHHLJpJryVI85tbekfAdJt/aPGFKmYPgMuPaHGHT5BvtivSbrrvPGOS7OaNiuIHXTtDjHYgx34D5/eFMfLDZx3njHTZz6vxr9468k4Yrl2l3njABLNMxOHVbf2TxgYYbvrBbNJNTl0W6y9nvhokN6vxL94AKlLpw6w28DHJiUwKkEbDUfKNb5M7P/i6uoaikjAPQ9wrsJxhvlKsX+NJBrVFriMxUfoI5+p79Ba2syz0vHAw+Rk3sn6iFMszVOHzEOkWdscD0T9RHUyBFOP890HtBAuZ9EbeJ4Q0WZq9EwW0WVtXVPRGziYhRllIvDv/AJsi45K8lxa+dYsUlSULs1Lx4KBhUmh27IqrNZ2vLqkY7o2XJxXlaJtdFxmVOGDCgAxF4GnuOccssmo7FiiltGgf8Ks6W3Oy6sWIFCnRFGB93jFC1K7flG28nUyjPJmLqTQ2eAvKFpnhle+UZ7lBodpNpmIoJQMSppXD3Yb4Rm9TixW1lawFa4/KHgDjlCmSm7Jz7Jjqy2p0TluPCOxkQYZV+X94TEVGP88YC0k53T4GHkHcfCADylFdu3Zw74eKfwf3gKV3bD9IQJgCXLIunv8AvxjiAb/l/eAq2HvH0MFljHEwBdoRQfaFAkXAZZQoAwc5TRff9YCFiZOVKKbrfGN59SArc3MP9Q3+zENA3XPvMS9GWJ5zNLlKWdwqqozJ5xf5XdAmuVNQ1anrD9sbbyaSpa+d2nWDSJLXQTWtUYnIAigWleMc8ktMbKgekNJy9FESLKkt7SoBnWh1D0YgG5KXEKBka4xBm+Ue3UVvOCCSai5LoaUphd4mM3Nmh2Zm5wsTUksCSScSSV3w+bcuJg3W2iuY4RlYo91bFm50Py8l2tfNrfLU38FnooDI2YJxwA3g94pGW5VaD8ztcyQGvqtCrb1YAqTTCtDEKwFA6kq5ANStaAjMioAIqMKiJemtL+cznnPeq1MBSigCiqu2gAA+cIw0y24F7EOcPRJ7T/lSL3klyhEgTZb3rs1SooK0YigriMKHj3RRzZimWvS6T7BuTjDrJdLp0hrLsG8cY6SSkqZAdpGu3tN9Yajardw/MImSrDzs7m0Du7sQAFBJNe/3+6L238lJNnYSptsQTSBfCoWWXUigZht4bojmlsDKmHOMv5tMXum+ST2dRMJMyS3RmywChy9ao98D5N6KlWm0JJd2UTAQrUAo1DdBx2th3kQ1qrQorLKM8Oq/5TDRWL3TvJ4WScULMay2NbopkQ2bbCIpAF3t8I/dFjJNWga7yXz7tuT1rw4dEnHHhBvKga2qWaULS6nGo6bZHKndEXydWcG3SbpNVYtiKdGU+GZ3xN5eyHtNvuS1mTGRFBVJd4gkljWh9YZx53tmv4L/AEmNmjE5R2zjBvZP1EXek+R86ShmTisobFYrfPcgYnxpFNJQUbWrqnq93GPSpJ8GQIWDWlRq+yPqYHRe1/2weeFout1RsO8xQNsQ117xGz5LMDYJq3yCb4u5DEDaT9BtG+MfZkF9dbaNh3x6P5NZ5SxWkirXCTS8aDUqaKTh7hjxjhn+0seTL8i7YJVrkMTQGYVJOQDKBiffBvKID589Sa7iQaCpoBRjTDGhpnkBSCchdCC0WhSReSWS7UwpgLudNv0it5UT1m2y0OrChdsrxBphWtMa0rDZ5f0HYqnOJ9+3jHL537N8OeWKnWGZ7W/ujpSg6Q+f2j0GRqTWpmfEx0zDhifE744cdq/P7Q9ZWA1l/nuiFHSpjV6TeJ3d8JbU3aYe8wllcV8eEcWTxX4hFIHFqeh12zG08YclubtnxMDErDNcx1huPGGovFfiX7wBeS7Q1BichCivSZgMV+IfeFEKZaecFru/qMA3YRKaa1FxbLee0Yjc81aVOY2nfApyZt7zHofksQTbPb7OOlMlkgb6o6DDgWHjHn5ZsdY7dsaryaaeWzWu9MJKuObJJwF5hQmvrAY8Y45k3B0VGQuRKtEukuXv1j7iY0XlF0C1ktjXa81OJmSiCaCuLINmqcO4rGcmWg3ExOIbb6xjcZKSTRBtnfW8foYGhrB7LMN7EnJtvqmLPR2jf8PNtM1mEtTzcsA4zJpFaV7KjWJ7htitpAr2T0cviz/0QrD+LL9pfzCHvMpLTE5v/TCsEw87Lx66/mEUG88ltmVDbLWVDGQhu7xUMWNOIWnvMYefammGY7mrObxPEtUxsPJnpdefmWWYKrabwqSc7rUXDeCYWm5VgsU2ZLay2lmSlFebRGx1SCMSp31xjzKWnI7V2a7HfJ7bXlSbVMnY2IS2DBjqmZhQSwc2xINN612RlNChjaZAXpGZLoO54LpzlXNtNFosuUnQlSxSWvu2njxMTOQ8p3t0kqL1whjkABUjPZiRGlHSpSfch6Xyus1ltc9LLNJl2l5ZaW4yF6ouNjQ1pXH3Yx5FpTRcyzzXlTVKupH/ALHA4RccsNNC0W+e8s1QAqhzwRKVBNcC1SO+LSRpAaSsExZrHzmxoXSZtmS9oeuZBpjxB3xjGnjivH+ivcq+QTnz2RQ0rMA76o4p74teX/Ka1Lap0lZrS5YIoqUQmqjFmWhauOZgfkssXOWu8RUSgXy20IH1+UVPLm0XrbOIxAugVAJwUZmNtKWX8InYqJzksa+MKR1qdk/pHXqCcvAR2TMJvVp0TsHCO5kDEi0HBPZ/UxHMzu8BEqaTRMujuHaMUDLKddc8x9Y9D8lU1TJtaMcCo1eBUitflHn1lbXXKt4bOMepcgNEeaq4mOOemyhMMoV1EBoCxG03sj948+drQajyVj25NGWNpMtg1qmgc4wFQpIyrXYpw44x5+REy32i8XaoNZjY57N+2GWIB3RSBRmVT7yBHSEdKvuyN2XWj+TCiWLRbJhkSGJuAC9NmewuQHExL0FY7FarUkgS5stWODNNvE0xust2gvAEYHAkQvKVPrbml0okpERBjQC7ewx3mnujOWO2mVMRxgUYNUV6pBwxjKTlHVfJeHRK09oFrLPeU2QJKnetdU193iDFcXGA4Rt/Kow85l0oQ0oMPe7RiHHD+VjWKTlFNkfI+9/PdDDMpHb/AAHz+8RZ9rVRiB34x0FEyZadWvEfrFPa9LAGiazHAAY57t8P0fZZ1ucy5CYYXnNaDvP6R6fyR8nMqzUZhzk3ax2cF7IjjPKobHrw9NLJvwjzmXoK3kA802IB6QHyrhCj3fzBYUeb6iZ9D6LF5Z4NPswCprp0dz9o+pEMyReGuufr7/Zg89tVfZ/qMRlOI7x9Y958QcUB66++9+2CyZICTNdOr2u17MRHY4w6UdR+9fqYA9Q0Jpuz6SsYsVsdRNlj0cytDgMHBelWpgRtHyz9v8mFrFFlqs1VrRlZcQWJrStRgRvjHSxtArQY+NP1iXPtb3EF9qXTheNOmeO7COCxuL9rLZpNF8l5Mhme3T5YK1Aky3WZNbA1Buk3ABXPHuiFyj0950UVRLkyZQKypYJooOZOrQsdpigsxx/0v+Qw2tY2ob29wT3l+jTXXN9+PR4R3R8r00vWXppkT2hwgM38OX/r+oh2jfxpXtp+YRsh2WSrXldVYGoIJBBrUHKPQZPLSy2uQJWkEBoBWYjEm92l2rWmWIjzZl74emCt7v1jE8anyLo2+lvJ5ZkUTUtgWQ2TTArbK0BR9Y02UEE0Ysp5b2OxzlS/QzLRMPpJoHUly1xRMSdpzrnGBu4Q5xl3fqYx6bqmy2bN/JhbEdgAjKVIVwxum9gKVFRidoi10DyDtMiXaS91Zk2VzSrW8AGYXne7UgXRQYGpMee2ZzrCp6LfSGSrQwxDEE4VBIPdWDhNqr/wLR6hyY0jIsMyTZpUxZrzZlLRMAoOgQktK44ORs378KnlpyQnNaWmSZTsrUrq4gjDI4n+0YgPq13MD8jFlL5V2tejaZw7ph+laRPTcZaosWXlm5CzKGZa5i2WXXr4zG9lB+vzik0hIlibM5gky7tFLMt45VJAOFTXuiJbrW81y0xmdu0xJPzhknreyfqI6RT5bIc5g7h8S/eDzZJITLo9odo8YiUiRNyT2f1MbIaXkZooKZtpdQRIWqA3SDMY0UnGlFrepmcOETOQumG/4hfntUT0aWxNDUtiuAr1gB74y9jtz0EoO3NF1YpXVJBzI2mIQwy2RzePVd9zVm609yGnvMcywpq5agBTDIUBFK4Y5RRTuS9pkqXdQlMgXW8fZUGpjsjlba0QlbRMBLGprWtRx4xVWy2TJrFprs7HazFj88okYzWzexHRvNM6K/4pdtFnKieqKs2S2qxK4XlOIIIwxpkNtRFLYeRU4v6deZlAFnZiMhsXGpJwGEUNntjynvS2ZGG1SVPiILbdKTZ1DNmM9BheJNO6ChJbJ7C0brldYxbrPKtVmQ1lhkaXT0gQMburwzpubbGBmSHHVao2XTUGu6lYlaF5VTrGS0p6AnFTih71/UUMTl8p2kLUxk2OXKDt0piqdWuFbxJCjDDDujC141S3X5Npaivs3Jue9GK82p60whRTu6Rz3QbRvkxefOJmzCZC0u0F1nwxw6i198bfQnJOZhMtk5rRNzq3QU+qmXvOPdGolywooI4SzTfc+hg6XvIgaG0FLs6BEUKo2AUiZarYkpak0HzPADaYi2rS4BuSxffb2V9o7/VGPdnA7Loss1+YbzfIcANg/mMclGzr1HWQw7cvwM/46+yS1PaAhRb8wu4R2OmlHy/3nk+D5/tNqoF1JfRHUG8xEW1aw1UzHUG+Jdqsj9k4ACuHHjERbI94apwI3b4+ic0M86xNUT4RBpc/0b6qZp1fa4wHzCZtU/z3wdbI4lvqmtU/qgUDLtGOKpj6sSLVaAAmouR2eu0RBY37JiRNsjkJqHBTs9dv0iEFZ7RVugnRbYeyeMMFq9RPA/eHSbK9TqkarbPVMN8yfst4QKSZ1o9GmqnX2HeOMd0baKzpWonTTYe0PWhTbK/NyxcPX2cflDtGWV+elVVvxEzB7QgQAbbsKqfi/dD1tAuNqJUXe1x3NAhZH7LeBg6WR7jajZjYePvgAQtQ/wAtPff/AHQ7nxhqJl637oabG/Yb4T9ocbK+Gq2XZMAFs08a3o16LbX3e1A+cGdxfF/3QSzWdtbVbFW6p3QNbI/Yb4TABBMF3oL0htbcfWhjTl7A8W+8EezsFIut0h1TuMCMhuy3gYAMZi1OoPFvvD5UxdbU6p2nhDGktU6reBhSZR1sD0TsO8QIN59Ox/3GDzJi0XVPR7R3nhEcyzuPgYK64Lh1d3rNABbJNW+uoekOvx3UgZdeyfi/tDbMNdcOsPqI5ewigmBludE9IdYdnugV9KdFviH7YVfR/wCr+mAkwBIZ0r0W+IfthrTUAODfEP2wJ3FYY5gCj0hpBSwBvhKioBAJFccabo915FWSzCzI1lUCWwz61dt453t9ftHgel7JQ1BwjceRzTc+VMmIJbPJYVrkFcZYneMCBw3R5M6bPd02SEL1nsk6aEW8xoBtMVcye8/BQZcvfkzftHz7oJLsTzWvzDU7BsHcP1zizurLFSQAMycAI4KJy6n9ot+3HsN0doxUUAAYRG0npdZZurrOcQoz7z2RxMRJmmXnG7I1UP8AzCM/YH9Rw74Po3RASpOZxJOLE7yTiY9+HptW8tkfGyTv8kfzm0b0HC6T864x2Liiwo9n0+L+046z53tAwGWQ+kR0QXhhtibaJsqoqJmS9Zd3s44RHSbKvDCZ8a/sjzH2CMrUg6D0bGnXT8rx29K7Mz41/ZBU5rm2wmUvJtXsv6vfEBCMw0psrlB52Sewf9xoVJW6Z8S/tg00yqJhM6OGK9tuEABs4GPsv+UwNpeFT7olSHl1P4nRbau48IGXlf8AU8V+0APmj0criH/NDtGfjScOun5hBHMrm5decpRuz2z+sO0bzfPSh6TppTo9rbAFeuRyMSJY1GrQdH9eEcXmiP8AmeC/eDDm7pxmZrsXj60ARaAQ8Uw7od6LfM8F/dBAJWGMz4V/dAhyynpey30gamJVmWXraz9E9UfvhlnsyMyqC5LEAC4Mzh298AcDaufWH0MMaad8aXlLyPNiVOcmE84TlLyoOL45/KKDm5fbb/6x++IpJq0BhmmpoT4weRNOtrHonbxENZJdTrtn2B++DyhL1tduiep/5xQRmntjrH4jB2nGi6zdHee0YZzadtvg/wDKDNKSi1c9Hses3rQINkWlucXWbpLtO8QNrS/bb4j94kSZaX1o+1cLp398DMlO3/2H7wAUT25vpN0s6nsmAedP2m8TFtozQbWgXJOsbw6poMDixyUcTEO3aOEpyhmoSMypLj4lBBiWrooCZa3r0m8TDJtranSPiYM8lf8AMX4X/bApkkU/EXwf9saIZa0aSJmqZmugIJWpAI2ivdtj6E5JWeQ1nlzJAXmmGrT5gjYQcxHgOltGKMRMXuo/7YuORPLadZFezqw5uYag53G2lAcyRhQ4VAPA+ecW2MkdUdux7ppLT6SKKNeY3RRcWP2HE0A3xWixzbQQ0+m8Sxig4nttxOA2DbD9CaJRVDrVjMAYuTeZqioJbbnwA2ARdOyy0LMQFUVJOAHEmPdh6eMFqnuz5kpPiI2RZAgxio5ScsJcgXenMpggOPe56o+cVHLHlVNRjJlFUqqsXJxowqLopQYbT/eMRLsRY1LoSTUkvid5JOZjUsyfB2x9P3kXh5d2o7ZY4XRhwzhRVf8ADvXX4hCjlrl5PT6cPBmLQcu4fliMp1h7ol2q0NUC8ch9BEcTzXM+MYOwOW2GyJJf0bZdJPyvABamPWbLfB1ntzTEk9NfytAA7NZWmEhFZqYm6pag3mmQ4w+05J7H9bRr/J1ypSSJ9nmTBI55apPPUdeiGwNVP8zi60zoWy2izyrRNnSbOy1E55Oukw1P4S0BvE62OV45xweWpU0WjziyyGIcqpIVTeIBIAIpidnviKWxj0HR/LWyWeasqRIv2UA8680VmTPWu1uilcARluih5e6KWzW11lEc04WYgGxXFQOO2nAiNRnbpqiUVMx6JKNeq352h2iX9PK9tc/aEDmzSEl+y3+40T+TNinTrTLWWCxBvncFXFmJ2AD54RtuluCqiRLGo3ev6xpU5IyBMaS2kZImqbpHNtcrtHOE0ND9oDpnkVa7Kjl1Dy1AcTEIZCuOI27Rs+kZWSN1Yozd2HUy7ot+T+hTNEybMvCRIW+5AFWxpdU7z8o1/K3k/Z2sXnNmlqoAlkXDXAmlCDs91cIksiToUYGy9f2G+sDs00qysDipDeBrF3aeStqs8jn5su7LZSNhKk0pfGaV2V7s4oVmHh4CNJqXAPVPKHPE7R0mZ1i6fNWypGXs3IZkkG0WyYLNLpVVYAzn3BZZIpXifdTGNhpfSr2bRNnnyrrP6G6zKGKEoalRgAQcjjHn9ns9o0jPN6YHmnG9NYD3DDLgBHmxXp8JMrKycwvMBiKmmGNK4V3QpL9L2T+kaeT5NbYzEusuVKB1pjul0CuJwJJjmleQ7yJLz5U2VaJIFGaXgRXeuOHEGO/qRurJRlmgzvgns/1NAQ/AeEHmdFOK7vXaOhBWZtdPaX6xZWaXZ5VGmtzzDKVLqE/1zSAacEBrvEc0JoCfPdealFgCCTQBQAd5w2GD2vkha5Y/BvjaZZEwDvuk0jDkuLAS3co5s6UVF2VKvBRLlC4lKHA0xfvYmsUhMGlueaOAGuNnqtAC/dGkkuAdfOD82KYt8v1gNCTgK5ZAnZwh6tUbDGiFbpCylhhnFC9jdWFAa/3jX3Mcvr94Y8oYf33xlqzSlRreQnLtZNmaVPvFkpzdMSQc0G6hxxyBO4RU6d5SzrY2ubsvMSwdXvY9Y8T7qRBkIFIqtQaU8YatAch846anVHJQinaRr/KBZRzspu3ZpJ8MIzlmTfGn5ZOGlWBsTWypnwIEZuWQDl8444fsR0lyEuiFBOdX+GFHUyY6dLNcxkMiNw44wyXKqdniPvBpueNch9BtgUsANnv2cDENgjJOdV+IfeJAU80RUdNdo7LRFrEhVrL/ANY/KfvAARKOAw8RGq5QWnm7BYrLXWo0+ZsoXwQGu5QT74gcldDCZMM2cKWazjnJx2EDFZY3s7UUDiYi8pdKtaZ5msKF1U0GwUwGNchhHN7y/AIllSt7LottH3jTeUBfS2ZSNZbJZ1apoa3IzFnHS3XD7sRGz8rVnZLcp6jSZYQ7KKKEA8P14xJP3r9SmTtMvUley3+40eleS+zKlgtk0D0pJWorgoQYVGAxYnwjzecdWVXsH/cePVOQ0uXYkNnnTl560qJnN53MKgE7yuND84xn+0I8kWWTjme8GPQeSGmJtkszedhfNSGMuXNWrTDd6MuuSE0qculxi45U23SVkZjJWWZJxV5UmtO8CpB+X0jza2WudaCzTWeZMJUaxJbJsAP0EP5q34HBveSmk0bQ9rRyFok4HO7VhVQDlUsQAO6JnkeYtKno5qgeVdUi8LxDMcsuiIyWlpos2j5VlNOfmO02auTIKC6r+tTGhjU8g5ZXRwK4X5s6+cMhIur4E1jjOPtfyyplNyR0vMtOk5izWLS7UJizFzBW610Xa9UYDcKxipkq6zAYgMQDvoc+EajyaWYtbq7VkzmHwXR+b5Rkgxw90eiKSk0vCMnpE97/ACdWuJEwDHGhWbQUPsmMXoy2tJdXTBkYMDxH3y98bA2V05PG8CL05XA9ViKHxH0jA0jOJJqS+WVm08o1kTziXOQi5aJKTKCmeWQwqRTdjWOeTV/S2iW34T2eaZg2Ggwr4nxhvL+0ArYFritklVG699wPkIbyZsLDR2kLQtS11JIpndLBpnuu0rwjCX8Kn/25e5kaGmRjQ8ktEraLVJlv0AjO1cAQpc02Zmg8YztNkbPydWaaLVKmovo5aHnCcBdLNVa5VpjjTKO2R1FmVyTOXPKea9qFmltcky2QUTANl0qbADQDKKDktLnecyzZ2KOWFCMBQYm9vWmyNbyl5M2OVaDPtFomVnNzktEQa1ThrEmuNKmkUdp5ZLLUyrFK82lnN61nP7T5j3HupHKDThUUVjeXJlG12kyaXedSt3Ivca+RwvViZYNHSbDZZdqtEsTp06vMyW6AUU9JM3ncOI25Z7R9iaf6OUpdmdaDfqvidww+Uei8qbHYVWzTLW0wyxKVZSSxVTQC8Sy09XbFm9NQJ8mZHlAtbOOaWUi1wlrKW6eGNWOe+GcvJKi1BwoRpsqXMmIKajldYYbcj74kT+W0iRhYbOss/wCYygtw3k4HaYy9otjTGZ3Ys7Ekk4kmNQjvaVBsYOAgZBw9+XfHGfGHlsPGO5kfLXHacQfnCXAxyW2I3Vjl41gDX8q0/wALo41rWzUzx6Sn9ae6M5KEJrSzgVJN1Qo4AEUHzjkl+MZhHSqDdkmp3CFHQ/f4mFGyGdtIFcRsG07hEGgrhma7eBiXPRtqHwO6I6yGqMDTHYdx4RDQGXMpUUHjFvoRbMQDaucEq8fwqXq3cM8h3Y5d4qllkHI/CcIPPU81trf3er3RGr2KXfKHlYk5BZ7NLEmyoQQmIZj2nONT34+EUFrUVTDqJt2Xe6AiQTjdPgYPa5RFzA0uJsPZHzxiKKiqQFJYUfDqH6j7xs9G8vpM+z+a6SlNMUABJqAc4tBQE1pU0AxHvBjFyVOtqno7uIgayztDeBEZlBS5KjdWfTOj7MZZlSnmkKxV5+wAsQAgwvGZUVIwBHGMvYrcZlqV2JLtMvE1riTWuURLVLNyVgegf9x4dolfTS8+kDBQSBotCeUq12dQt4OuGDkscNxwMTNLeUiZNDNJlrJc3Q0xABMNVxF6mWrhGGVSBlsg8om43ev0aJ6cbugNeZViTUk4kk1J4moxMaXR3KjmrBOswLBndXQjYCt1xXIYAbK4xl6EnKCTK4YbBG3FPkhe8kNN+aWoT7pa4rVWuJUihHziwaZouXM55OengkstndAiAnEB5l7WUHYAa0xjM2Y9P/42/SAXYy4JuxZ6JoTlktoadKtl0SJ9EC0okugJUIagoMM8cYiz+T+jZFWe1tNzoigVPCq/XCMcDqbOl+hgbZRn0qezoWWemtKecTi7CgAVFUEaqILqjLYBF1yF5U+auyMfQzBrXtYKQOldGdcjw7oys0axx2w+QufsmNuCcdIs3Vu0Fou+ZxtiiW+IkylNRvAzIA3Yd8N0zpazy9GrJsrm7NmtUEkPcVRW8OyWwFcwIwgMHmNqy/Z/raMLFxbuhZq+T/KtGlLZLWoeRXUehMyW1dUqwOVfkdog9o5CyXQzLNbZTqMbsw3GHBmFQD7hGNkdNPaX6w0tif57ovp73F0LNfKtUqwWeZzU9J1om6jNLqVkqQeixAvOReFRSleGJ+TGmEtEpLFaGVUW80uY+JU9nHClK+PCMfLA5t/aT6PASYPHa+fIs3ukvJdaCxZGlOpyxK4cain/ALgUnyWWs0rzYB23r30jNWPTM6WCsudMUUGCu1Mt1aUjkzTtodbrT5rKK4GY1PCsZ05PKGxq53k8lyxWbbJUs7asBT3ZmMlb5KLMZZb30BIDUzyxHCIkPrh4/pG4xkuXZGw8s5Y/KFQVPfugStlDi2PvjoQtbboaZIuc6pXnJYdDvU0Ow58NkQ0HGDz9LzZqqsxywlrRATkMMB4fIQGUIiutwySD63yjsM5ob4UaIZu0O1TrHxgIZq9InA7+yYLaUN46y5jrcIZLl+smTdb1TwiGgFWORJOw1J8IKznmsz0zT4V+8MWXTrLX2oMsr0Qqy9NusOysQpFDsManhjBrdOaq4noJtI6g4w8SvWTD1hSDW2y1K0ZOgmF4V6A40gCNZLQaNiTqnA17QEDWce0du3+8SJNjoH1l6Oxh2l2VhnmnrL8Q/ggUJaZhpLxPQ3/9R4doyaefl4nPed0OtVmwl6yjU7S/5j8cYWiZB55MVz2Mp2d8UhDWYaDFvGDS5jXDrHNdvtQxLPhmvxD7waXIN1sVOK9Zdzcf57oABzzdpvEwV5zdo5bzATKNc1+JfvEhpJwxXojrL+6IB9ktDa+seg208OMCFpftt8RiRZrOdbo9BsmX7xH5o71+NPvAElLU1ypZjrrXWOVDXGOm2NiQWA2CpI8aw0SDzZ6NbynpLuPH5RwSjTq/En3gA9omtUmrY7mhtntTa2s3ROZrCnyjeOWfaX6VhSJB1sB0W6y7u+KQH5y3aMFn2hqS8eqfztAzZzTjuqtPrhD5slrsvAdE7R2248YA7IntfXHrD6xx5zDad4y/n/qCSLM15TTC8No398DaztU4bd8CB5M5rj49ZNg3PAWnmufyH2g1nlG44p1k+jwzzZqZQA5Z5B8Ng3R1ZpB2b8h9oa0htxyGzhHZcltx8IA61oPq/Cv2h3PYbMz1V3DhDPN2PVY+4w7zVqdFvA8IEHS3rXKvsj7Q6ZMxOAzyuiGLIbapr3GHzpDFjqtmdhgAsuedy5HqjdBJb8F8AIHJkNjqtkdh3QSVKbsnwMASec9nw/vHY4JLdk/CY7FBj7R0j3xyXMpUcG2DsmFCiGgHOV3RKYehX22/IkchRADVd8SbUuK+xL/21hQooG2dPxPYP51hl3H7QoUAS7QlVl4dT/8AR4douVSch44+BjsKAIYlACHiXRG9pfo0KFAESZLqYlMuXcBChQKSLFLwb2GH0gDWfHGFCgQIJfo/9Q+hjnN++FCgDs9NZs4JZV6Va9FvoYUKAGhYKwoqeydnrt4QoUUg6WusO8fWGvL1jlmfrChRAEs41H9pP6oY0s7oUKACNJ+g+kKWmMKFFIdMuH83h7/tHIUAORYLaJZvNsxP1jsKAC2YfRvymFLmHj4woUASBXefGFChRAf/2Q==">
          <a:hlinkClick xmlns:r="http://schemas.openxmlformats.org/officeDocument/2006/relationships" r:id="rId16"/>
        </xdr:cNvPr>
        <xdr:cNvSpPr>
          <a:spLocks noChangeAspect="1" noChangeArrowheads="1"/>
        </xdr:cNvSpPr>
      </xdr:nvSpPr>
      <xdr:spPr bwMode="auto">
        <a:xfrm>
          <a:off x="13849350" y="2790825"/>
          <a:ext cx="2609850" cy="1752600"/>
        </a:xfrm>
        <a:prstGeom prst="rect">
          <a:avLst/>
        </a:prstGeom>
        <a:noFill/>
        <a:ln w="9525">
          <a:noFill/>
          <a:miter lim="800000"/>
          <a:headEnd/>
          <a:tailEnd/>
        </a:ln>
      </xdr:spPr>
    </xdr:sp>
    <xdr:clientData/>
  </xdr:oneCellAnchor>
  <xdr:oneCellAnchor>
    <xdr:from>
      <xdr:col>9</xdr:col>
      <xdr:colOff>762000</xdr:colOff>
      <xdr:row>132</xdr:row>
      <xdr:rowOff>0</xdr:rowOff>
    </xdr:from>
    <xdr:ext cx="3175" cy="171450"/>
    <xdr:pic>
      <xdr:nvPicPr>
        <xdr:cNvPr id="155171" name="Image 239" descr="36_27_8.gif"/>
        <xdr:cNvPicPr>
          <a:picLocks noChangeAspect="1"/>
        </xdr:cNvPicPr>
      </xdr:nvPicPr>
      <xdr:blipFill>
        <a:blip xmlns:r="http://schemas.openxmlformats.org/officeDocument/2006/relationships" r:embed="rId10"/>
        <a:srcRect/>
        <a:stretch>
          <a:fillRect/>
        </a:stretch>
      </xdr:blipFill>
      <xdr:spPr bwMode="auto">
        <a:xfrm>
          <a:off x="8943975" y="46939200"/>
          <a:ext cx="0" cy="171450"/>
        </a:xfrm>
        <a:prstGeom prst="rect">
          <a:avLst/>
        </a:prstGeom>
        <a:noFill/>
        <a:ln w="9525">
          <a:noFill/>
          <a:miter lim="800000"/>
          <a:headEnd/>
          <a:tailEnd/>
        </a:ln>
      </xdr:spPr>
    </xdr:pic>
    <xdr:clientData/>
  </xdr:oneCellAnchor>
  <xdr:oneCellAnchor>
    <xdr:from>
      <xdr:col>0</xdr:col>
      <xdr:colOff>0</xdr:colOff>
      <xdr:row>195</xdr:row>
      <xdr:rowOff>180975</xdr:rowOff>
    </xdr:from>
    <xdr:ext cx="180975" cy="466725"/>
    <xdr:sp macro="" textlink="">
      <xdr:nvSpPr>
        <xdr:cNvPr id="308" name="Rectangle 299"/>
        <xdr:cNvSpPr>
          <a:spLocks noChangeArrowheads="1"/>
        </xdr:cNvSpPr>
      </xdr:nvSpPr>
      <xdr:spPr bwMode="auto">
        <a:xfrm>
          <a:off x="0" y="69395975"/>
          <a:ext cx="180975" cy="466725"/>
        </a:xfrm>
        <a:prstGeom prst="rect">
          <a:avLst/>
        </a:prstGeom>
        <a:noFill/>
        <a:ln w="9525">
          <a:noFill/>
          <a:miter lim="800000"/>
          <a:headEnd/>
          <a:tailEnd/>
        </a:ln>
      </xdr:spPr>
    </xdr:sp>
    <xdr:clientData/>
  </xdr:oneCellAnchor>
  <xdr:oneCellAnchor>
    <xdr:from>
      <xdr:col>0</xdr:col>
      <xdr:colOff>0</xdr:colOff>
      <xdr:row>204</xdr:row>
      <xdr:rowOff>0</xdr:rowOff>
    </xdr:from>
    <xdr:ext cx="180975" cy="466725"/>
    <xdr:sp macro="" textlink="">
      <xdr:nvSpPr>
        <xdr:cNvPr id="361" name="Rectangle 299"/>
        <xdr:cNvSpPr>
          <a:spLocks noChangeArrowheads="1"/>
        </xdr:cNvSpPr>
      </xdr:nvSpPr>
      <xdr:spPr bwMode="auto">
        <a:xfrm>
          <a:off x="0" y="73707625"/>
          <a:ext cx="180975" cy="466725"/>
        </a:xfrm>
        <a:prstGeom prst="rect">
          <a:avLst/>
        </a:prstGeom>
        <a:noFill/>
        <a:ln w="9525">
          <a:noFill/>
          <a:miter lim="800000"/>
          <a:headEnd/>
          <a:tailEnd/>
        </a:ln>
      </xdr:spPr>
    </xdr:sp>
    <xdr:clientData/>
  </xdr:oneCellAnchor>
  <xdr:twoCellAnchor>
    <xdr:from>
      <xdr:col>6</xdr:col>
      <xdr:colOff>2120900</xdr:colOff>
      <xdr:row>198</xdr:row>
      <xdr:rowOff>133350</xdr:rowOff>
    </xdr:from>
    <xdr:to>
      <xdr:col>12</xdr:col>
      <xdr:colOff>2171247</xdr:colOff>
      <xdr:row>202</xdr:row>
      <xdr:rowOff>47625</xdr:rowOff>
    </xdr:to>
    <xdr:sp macro="" textlink="">
      <xdr:nvSpPr>
        <xdr:cNvPr id="375" name="ZoneTexte 374"/>
        <xdr:cNvSpPr txBox="1"/>
      </xdr:nvSpPr>
      <xdr:spPr>
        <a:xfrm>
          <a:off x="6264275" y="69919850"/>
          <a:ext cx="7241722" cy="345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latin typeface="+mn-lt"/>
              <a:ea typeface="+mn-ea"/>
              <a:cs typeface="+mn-cs"/>
            </a:rPr>
            <a:t> </a:t>
          </a:r>
          <a:endParaRPr lang="fr-FR" sz="3600" b="1">
            <a:solidFill>
              <a:srgbClr val="5B2B2F"/>
            </a:solidFill>
            <a:latin typeface="Freestyle Script" pitchFamily="66"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fr-FR" sz="3600" b="1">
            <a:solidFill>
              <a:srgbClr val="5B2B2F"/>
            </a:solidFill>
            <a:latin typeface="Freestyle Script" pitchFamily="66" charset="0"/>
            <a:ea typeface="+mn-ea"/>
            <a:cs typeface="+mn-cs"/>
          </a:endParaRPr>
        </a:p>
        <a:p>
          <a:pPr algn="ctr"/>
          <a:endParaRPr lang="fr-FR" sz="1600" b="0">
            <a:solidFill>
              <a:srgbClr val="5B2B2F"/>
            </a:solidFill>
            <a:latin typeface="Eras Medium ITC" pitchFamily="34" charset="0"/>
            <a:ea typeface="+mn-ea"/>
            <a:cs typeface="+mn-cs"/>
          </a:endParaRPr>
        </a:p>
        <a:p>
          <a:pPr algn="ctr"/>
          <a:endParaRPr lang="fr-FR" sz="1000" b="0">
            <a:solidFill>
              <a:schemeClr val="bg1">
                <a:lumMod val="50000"/>
              </a:schemeClr>
            </a:solidFill>
            <a:latin typeface="+mn-lt"/>
            <a:ea typeface="+mn-ea"/>
            <a:cs typeface="+mn-cs"/>
          </a:endParaRPr>
        </a:p>
      </xdr:txBody>
    </xdr:sp>
    <xdr:clientData/>
  </xdr:twoCellAnchor>
  <xdr:twoCellAnchor>
    <xdr:from>
      <xdr:col>5</xdr:col>
      <xdr:colOff>34058</xdr:colOff>
      <xdr:row>121</xdr:row>
      <xdr:rowOff>19626</xdr:rowOff>
    </xdr:from>
    <xdr:to>
      <xdr:col>6</xdr:col>
      <xdr:colOff>591394</xdr:colOff>
      <xdr:row>124</xdr:row>
      <xdr:rowOff>111769</xdr:rowOff>
    </xdr:to>
    <xdr:sp macro="" textlink="">
      <xdr:nvSpPr>
        <xdr:cNvPr id="380" name="Ellipse 379"/>
        <xdr:cNvSpPr>
          <a:spLocks noChangeAspect="1"/>
        </xdr:cNvSpPr>
      </xdr:nvSpPr>
      <xdr:spPr>
        <a:xfrm>
          <a:off x="4050433" y="36944876"/>
          <a:ext cx="684336"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2063750</xdr:colOff>
      <xdr:row>88</xdr:row>
      <xdr:rowOff>47625</xdr:rowOff>
    </xdr:from>
    <xdr:to>
      <xdr:col>6</xdr:col>
      <xdr:colOff>435428</xdr:colOff>
      <xdr:row>91</xdr:row>
      <xdr:rowOff>108018</xdr:rowOff>
    </xdr:to>
    <xdr:sp macro="" textlink="">
      <xdr:nvSpPr>
        <xdr:cNvPr id="409" name="Ellipse 408"/>
        <xdr:cNvSpPr>
          <a:spLocks noChangeAspect="1"/>
        </xdr:cNvSpPr>
      </xdr:nvSpPr>
      <xdr:spPr>
        <a:xfrm>
          <a:off x="3805464" y="26567946"/>
          <a:ext cx="698500" cy="699929"/>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2079625</xdr:colOff>
      <xdr:row>55</xdr:row>
      <xdr:rowOff>31750</xdr:rowOff>
    </xdr:from>
    <xdr:to>
      <xdr:col>6</xdr:col>
      <xdr:colOff>517071</xdr:colOff>
      <xdr:row>58</xdr:row>
      <xdr:rowOff>123893</xdr:rowOff>
    </xdr:to>
    <xdr:sp macro="" textlink="">
      <xdr:nvSpPr>
        <xdr:cNvPr id="444" name="Ellipse 443"/>
        <xdr:cNvSpPr>
          <a:spLocks noChangeAspect="1"/>
        </xdr:cNvSpPr>
      </xdr:nvSpPr>
      <xdr:spPr>
        <a:xfrm>
          <a:off x="3821339" y="15952107"/>
          <a:ext cx="764268" cy="704465"/>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2122712</xdr:colOff>
      <xdr:row>22</xdr:row>
      <xdr:rowOff>15875</xdr:rowOff>
    </xdr:from>
    <xdr:to>
      <xdr:col>6</xdr:col>
      <xdr:colOff>517069</xdr:colOff>
      <xdr:row>25</xdr:row>
      <xdr:rowOff>139768</xdr:rowOff>
    </xdr:to>
    <xdr:sp macro="" textlink="">
      <xdr:nvSpPr>
        <xdr:cNvPr id="445" name="Ellipse 444"/>
        <xdr:cNvSpPr>
          <a:spLocks noChangeAspect="1"/>
        </xdr:cNvSpPr>
      </xdr:nvSpPr>
      <xdr:spPr>
        <a:xfrm>
          <a:off x="3861025" y="5421313"/>
          <a:ext cx="716075"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100"/>
        </a:p>
      </xdr:txBody>
    </xdr:sp>
    <xdr:clientData/>
  </xdr:twoCellAnchor>
  <xdr:twoCellAnchor>
    <xdr:from>
      <xdr:col>4</xdr:col>
      <xdr:colOff>2309</xdr:colOff>
      <xdr:row>111</xdr:row>
      <xdr:rowOff>47624</xdr:rowOff>
    </xdr:from>
    <xdr:to>
      <xdr:col>4</xdr:col>
      <xdr:colOff>2179493</xdr:colOff>
      <xdr:row>120</xdr:row>
      <xdr:rowOff>83127</xdr:rowOff>
    </xdr:to>
    <xdr:sp macro="" textlink="">
      <xdr:nvSpPr>
        <xdr:cNvPr id="241" name="Rectangle à coins arrondis 240"/>
        <xdr:cNvSpPr/>
      </xdr:nvSpPr>
      <xdr:spPr>
        <a:xfrm>
          <a:off x="1740622" y="34075687"/>
          <a:ext cx="2177184" cy="28215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2</xdr:col>
      <xdr:colOff>733425</xdr:colOff>
      <xdr:row>144</xdr:row>
      <xdr:rowOff>104775</xdr:rowOff>
    </xdr:from>
    <xdr:ext cx="488950" cy="403225"/>
    <xdr:pic>
      <xdr:nvPicPr>
        <xdr:cNvPr id="192" name="Image 453" descr="canstock2955136[1].jpg"/>
        <xdr:cNvPicPr>
          <a:picLocks noChangeAspect="1"/>
        </xdr:cNvPicPr>
      </xdr:nvPicPr>
      <xdr:blipFill>
        <a:blip xmlns:r="http://schemas.openxmlformats.org/officeDocument/2006/relationships" r:embed="rId4" cstate="print"/>
        <a:srcRect/>
        <a:stretch>
          <a:fillRect/>
        </a:stretch>
      </xdr:blipFill>
      <xdr:spPr bwMode="auto">
        <a:xfrm>
          <a:off x="1032782" y="44899489"/>
          <a:ext cx="488950" cy="403225"/>
        </a:xfrm>
        <a:prstGeom prst="rect">
          <a:avLst/>
        </a:prstGeom>
        <a:noFill/>
        <a:ln w="9525">
          <a:noFill/>
          <a:miter lim="800000"/>
          <a:headEnd/>
          <a:tailEnd/>
        </a:ln>
      </xdr:spPr>
    </xdr:pic>
    <xdr:clientData/>
  </xdr:oneCellAnchor>
  <xdr:oneCellAnchor>
    <xdr:from>
      <xdr:col>1</xdr:col>
      <xdr:colOff>25400</xdr:colOff>
      <xdr:row>145</xdr:row>
      <xdr:rowOff>13607</xdr:rowOff>
    </xdr:from>
    <xdr:ext cx="568325" cy="494393"/>
    <xdr:pic>
      <xdr:nvPicPr>
        <xdr:cNvPr id="193" name="Image 452" descr="canstock6408617[1].jpg"/>
        <xdr:cNvPicPr>
          <a:picLocks noChangeAspect="1"/>
        </xdr:cNvPicPr>
      </xdr:nvPicPr>
      <xdr:blipFill>
        <a:blip xmlns:r="http://schemas.openxmlformats.org/officeDocument/2006/relationships" r:embed="rId3" cstate="print"/>
        <a:srcRect/>
        <a:stretch>
          <a:fillRect/>
        </a:stretch>
      </xdr:blipFill>
      <xdr:spPr bwMode="auto">
        <a:xfrm>
          <a:off x="175079" y="45407036"/>
          <a:ext cx="568325" cy="494393"/>
        </a:xfrm>
        <a:prstGeom prst="rect">
          <a:avLst/>
        </a:prstGeom>
        <a:noFill/>
        <a:ln w="9525">
          <a:noFill/>
          <a:miter lim="800000"/>
          <a:headEnd/>
          <a:tailEnd/>
        </a:ln>
      </xdr:spPr>
    </xdr:pic>
    <xdr:clientData/>
  </xdr:oneCellAnchor>
  <xdr:twoCellAnchor>
    <xdr:from>
      <xdr:col>1</xdr:col>
      <xdr:colOff>8787</xdr:colOff>
      <xdr:row>147</xdr:row>
      <xdr:rowOff>50478</xdr:rowOff>
    </xdr:from>
    <xdr:to>
      <xdr:col>3</xdr:col>
      <xdr:colOff>2722</xdr:colOff>
      <xdr:row>149</xdr:row>
      <xdr:rowOff>38100</xdr:rowOff>
    </xdr:to>
    <xdr:sp macro="" textlink="">
      <xdr:nvSpPr>
        <xdr:cNvPr id="198" name="Rectangle à coins arrondis 197"/>
        <xdr:cNvSpPr/>
      </xdr:nvSpPr>
      <xdr:spPr>
        <a:xfrm>
          <a:off x="151662" y="45929228"/>
          <a:ext cx="1470310" cy="400372"/>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145</xdr:row>
      <xdr:rowOff>39413</xdr:rowOff>
    </xdr:from>
    <xdr:to>
      <xdr:col>3</xdr:col>
      <xdr:colOff>2722</xdr:colOff>
      <xdr:row>146</xdr:row>
      <xdr:rowOff>504824</xdr:rowOff>
    </xdr:to>
    <xdr:sp macro="" textlink="">
      <xdr:nvSpPr>
        <xdr:cNvPr id="199" name="Rectangle à coins arrondis 198"/>
        <xdr:cNvSpPr/>
      </xdr:nvSpPr>
      <xdr:spPr>
        <a:xfrm>
          <a:off x="151662" y="34869163"/>
          <a:ext cx="1470310" cy="49716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22443</xdr:colOff>
      <xdr:row>142</xdr:row>
      <xdr:rowOff>70070</xdr:rowOff>
    </xdr:from>
    <xdr:to>
      <xdr:col>3</xdr:col>
      <xdr:colOff>24625</xdr:colOff>
      <xdr:row>143</xdr:row>
      <xdr:rowOff>365126</xdr:rowOff>
    </xdr:to>
    <xdr:sp macro="" textlink="">
      <xdr:nvSpPr>
        <xdr:cNvPr id="200" name="Rectangle à coins arrondis 199"/>
        <xdr:cNvSpPr/>
      </xdr:nvSpPr>
      <xdr:spPr>
        <a:xfrm>
          <a:off x="165318" y="44837570"/>
          <a:ext cx="1478557" cy="58080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150</xdr:row>
      <xdr:rowOff>2851</xdr:rowOff>
    </xdr:from>
    <xdr:to>
      <xdr:col>3</xdr:col>
      <xdr:colOff>2724</xdr:colOff>
      <xdr:row>152</xdr:row>
      <xdr:rowOff>15875</xdr:rowOff>
    </xdr:to>
    <xdr:sp macro="" textlink="">
      <xdr:nvSpPr>
        <xdr:cNvPr id="201" name="Rectangle à coins arrondis 200"/>
        <xdr:cNvSpPr/>
      </xdr:nvSpPr>
      <xdr:spPr>
        <a:xfrm>
          <a:off x="151664" y="47199226"/>
          <a:ext cx="1470310" cy="48927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144</xdr:row>
      <xdr:rowOff>63500</xdr:rowOff>
    </xdr:from>
    <xdr:to>
      <xdr:col>3</xdr:col>
      <xdr:colOff>3071</xdr:colOff>
      <xdr:row>144</xdr:row>
      <xdr:rowOff>566086</xdr:rowOff>
    </xdr:to>
    <xdr:sp macro="" textlink="">
      <xdr:nvSpPr>
        <xdr:cNvPr id="202" name="Rectangle à coins arrondis 201"/>
        <xdr:cNvSpPr/>
      </xdr:nvSpPr>
      <xdr:spPr>
        <a:xfrm>
          <a:off x="153070" y="44751625"/>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154</xdr:row>
      <xdr:rowOff>180975</xdr:rowOff>
    </xdr:from>
    <xdr:ext cx="180975" cy="498475"/>
    <xdr:sp macro="" textlink="">
      <xdr:nvSpPr>
        <xdr:cNvPr id="204" name="Rectangle 299"/>
        <xdr:cNvSpPr>
          <a:spLocks noChangeArrowheads="1"/>
        </xdr:cNvSpPr>
      </xdr:nvSpPr>
      <xdr:spPr bwMode="auto">
        <a:xfrm>
          <a:off x="0" y="37296725"/>
          <a:ext cx="180975" cy="466725"/>
        </a:xfrm>
        <a:prstGeom prst="rect">
          <a:avLst/>
        </a:prstGeom>
        <a:noFill/>
        <a:ln w="9525">
          <a:noFill/>
          <a:miter lim="800000"/>
          <a:headEnd/>
          <a:tailEnd/>
        </a:ln>
      </xdr:spPr>
    </xdr:sp>
    <xdr:clientData/>
  </xdr:oneCellAnchor>
  <xdr:twoCellAnchor>
    <xdr:from>
      <xdr:col>1</xdr:col>
      <xdr:colOff>78316</xdr:colOff>
      <xdr:row>160</xdr:row>
      <xdr:rowOff>34925</xdr:rowOff>
    </xdr:from>
    <xdr:to>
      <xdr:col>12</xdr:col>
      <xdr:colOff>2247900</xdr:colOff>
      <xdr:row>162</xdr:row>
      <xdr:rowOff>111125</xdr:rowOff>
    </xdr:to>
    <xdr:sp macro="" textlink="">
      <xdr:nvSpPr>
        <xdr:cNvPr id="205" name="ZoneTexte 204"/>
        <xdr:cNvSpPr txBox="1"/>
      </xdr:nvSpPr>
      <xdr:spPr>
        <a:xfrm>
          <a:off x="221191" y="41611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2</xdr:col>
      <xdr:colOff>96157</xdr:colOff>
      <xdr:row>160</xdr:row>
      <xdr:rowOff>81643</xdr:rowOff>
    </xdr:from>
    <xdr:ext cx="626783" cy="426358"/>
    <xdr:pic>
      <xdr:nvPicPr>
        <xdr:cNvPr id="207" name="Image 259" descr="VBF-logo.jpg"/>
        <xdr:cNvPicPr>
          <a:picLocks noChangeAspect="1"/>
        </xdr:cNvPicPr>
      </xdr:nvPicPr>
      <xdr:blipFill>
        <a:blip xmlns:r="http://schemas.openxmlformats.org/officeDocument/2006/relationships" r:embed="rId8" cstate="print"/>
        <a:srcRect/>
        <a:stretch>
          <a:fillRect/>
        </a:stretch>
      </xdr:blipFill>
      <xdr:spPr bwMode="auto">
        <a:xfrm>
          <a:off x="395514" y="51571072"/>
          <a:ext cx="626783" cy="426358"/>
        </a:xfrm>
        <a:prstGeom prst="rect">
          <a:avLst/>
        </a:prstGeom>
        <a:noFill/>
        <a:ln w="9525">
          <a:noFill/>
          <a:miter lim="800000"/>
          <a:headEnd/>
          <a:tailEnd/>
        </a:ln>
      </xdr:spPr>
    </xdr:pic>
    <xdr:clientData/>
  </xdr:oneCellAnchor>
  <xdr:twoCellAnchor>
    <xdr:from>
      <xdr:col>10</xdr:col>
      <xdr:colOff>369469</xdr:colOff>
      <xdr:row>152</xdr:row>
      <xdr:rowOff>12700</xdr:rowOff>
    </xdr:from>
    <xdr:to>
      <xdr:col>10</xdr:col>
      <xdr:colOff>1093201</xdr:colOff>
      <xdr:row>155</xdr:row>
      <xdr:rowOff>139700</xdr:rowOff>
    </xdr:to>
    <xdr:sp macro="" textlink="">
      <xdr:nvSpPr>
        <xdr:cNvPr id="215" name="Ellipse 214"/>
        <xdr:cNvSpPr>
          <a:spLocks noChangeAspect="1"/>
        </xdr:cNvSpPr>
      </xdr:nvSpPr>
      <xdr:spPr>
        <a:xfrm>
          <a:off x="9215813" y="47280513"/>
          <a:ext cx="723732" cy="734218"/>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2135150</xdr:colOff>
      <xdr:row>152</xdr:row>
      <xdr:rowOff>16560</xdr:rowOff>
    </xdr:from>
    <xdr:to>
      <xdr:col>12</xdr:col>
      <xdr:colOff>448025</xdr:colOff>
      <xdr:row>155</xdr:row>
      <xdr:rowOff>114299</xdr:rowOff>
    </xdr:to>
    <xdr:sp macro="" textlink="">
      <xdr:nvSpPr>
        <xdr:cNvPr id="217" name="Ellipse 216"/>
        <xdr:cNvSpPr>
          <a:spLocks noChangeAspect="1"/>
        </xdr:cNvSpPr>
      </xdr:nvSpPr>
      <xdr:spPr>
        <a:xfrm>
          <a:off x="11072775" y="36719560"/>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1424455</xdr:colOff>
      <xdr:row>152</xdr:row>
      <xdr:rowOff>42512</xdr:rowOff>
    </xdr:from>
    <xdr:to>
      <xdr:col>6</xdr:col>
      <xdr:colOff>2117725</xdr:colOff>
      <xdr:row>155</xdr:row>
      <xdr:rowOff>124110</xdr:rowOff>
    </xdr:to>
    <xdr:sp macro="" textlink="">
      <xdr:nvSpPr>
        <xdr:cNvPr id="218" name="Ellipse 217"/>
        <xdr:cNvSpPr>
          <a:spLocks noChangeAspect="1"/>
        </xdr:cNvSpPr>
      </xdr:nvSpPr>
      <xdr:spPr>
        <a:xfrm>
          <a:off x="5567830" y="36745512"/>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959094</xdr:colOff>
      <xdr:row>152</xdr:row>
      <xdr:rowOff>50220</xdr:rowOff>
    </xdr:from>
    <xdr:to>
      <xdr:col>8</xdr:col>
      <xdr:colOff>1676400</xdr:colOff>
      <xdr:row>155</xdr:row>
      <xdr:rowOff>152400</xdr:rowOff>
    </xdr:to>
    <xdr:sp macro="" textlink="">
      <xdr:nvSpPr>
        <xdr:cNvPr id="219" name="Ellipse 218"/>
        <xdr:cNvSpPr>
          <a:spLocks noChangeAspect="1"/>
        </xdr:cNvSpPr>
      </xdr:nvSpPr>
      <xdr:spPr>
        <a:xfrm>
          <a:off x="7499594" y="36753220"/>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152</xdr:row>
      <xdr:rowOff>10248</xdr:rowOff>
    </xdr:from>
    <xdr:to>
      <xdr:col>12</xdr:col>
      <xdr:colOff>2172964</xdr:colOff>
      <xdr:row>155</xdr:row>
      <xdr:rowOff>126999</xdr:rowOff>
    </xdr:to>
    <xdr:sp macro="" textlink="">
      <xdr:nvSpPr>
        <xdr:cNvPr id="220" name="Ellipse 219"/>
        <xdr:cNvSpPr>
          <a:spLocks noChangeAspect="1"/>
        </xdr:cNvSpPr>
      </xdr:nvSpPr>
      <xdr:spPr>
        <a:xfrm>
          <a:off x="12786464" y="36713248"/>
          <a:ext cx="721250" cy="72000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25400</xdr:colOff>
      <xdr:row>141</xdr:row>
      <xdr:rowOff>381001</xdr:rowOff>
    </xdr:from>
    <xdr:to>
      <xdr:col>7</xdr:col>
      <xdr:colOff>12700</xdr:colOff>
      <xdr:row>151</xdr:row>
      <xdr:rowOff>144236</xdr:rowOff>
    </xdr:to>
    <xdr:sp macro="" textlink="">
      <xdr:nvSpPr>
        <xdr:cNvPr id="221" name="Rectangle à coins arrondis 220"/>
        <xdr:cNvSpPr/>
      </xdr:nvSpPr>
      <xdr:spPr>
        <a:xfrm>
          <a:off x="4093936" y="44522572"/>
          <a:ext cx="2259693" cy="274320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69273</xdr:colOff>
      <xdr:row>141</xdr:row>
      <xdr:rowOff>395432</xdr:rowOff>
    </xdr:from>
    <xdr:to>
      <xdr:col>9</xdr:col>
      <xdr:colOff>61192</xdr:colOff>
      <xdr:row>151</xdr:row>
      <xdr:rowOff>54264</xdr:rowOff>
    </xdr:to>
    <xdr:sp macro="" textlink="">
      <xdr:nvSpPr>
        <xdr:cNvPr id="222" name="Rectangle à coins arrondis 221"/>
        <xdr:cNvSpPr/>
      </xdr:nvSpPr>
      <xdr:spPr>
        <a:xfrm>
          <a:off x="6511637" y="44141159"/>
          <a:ext cx="2260600"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142</xdr:row>
      <xdr:rowOff>31750</xdr:rowOff>
    </xdr:from>
    <xdr:to>
      <xdr:col>13</xdr:col>
      <xdr:colOff>0</xdr:colOff>
      <xdr:row>151</xdr:row>
      <xdr:rowOff>88900</xdr:rowOff>
    </xdr:to>
    <xdr:sp macro="" textlink="">
      <xdr:nvSpPr>
        <xdr:cNvPr id="232" name="Rectangle à coins arrondis 231"/>
        <xdr:cNvSpPr/>
      </xdr:nvSpPr>
      <xdr:spPr>
        <a:xfrm>
          <a:off x="11234882" y="44175795"/>
          <a:ext cx="2255982"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134</xdr:row>
      <xdr:rowOff>57150</xdr:rowOff>
    </xdr:from>
    <xdr:to>
      <xdr:col>12</xdr:col>
      <xdr:colOff>1790700</xdr:colOff>
      <xdr:row>139</xdr:row>
      <xdr:rowOff>0</xdr:rowOff>
    </xdr:to>
    <xdr:pic>
      <xdr:nvPicPr>
        <xdr:cNvPr id="233" name="il_fi" descr="http://didoune.fr/blog/wp-content/uploads/2010/10/Ardoise_vierge.gif"/>
        <xdr:cNvPicPr>
          <a:picLocks noChangeAspect="1" noChangeArrowheads="1"/>
        </xdr:cNvPicPr>
      </xdr:nvPicPr>
      <xdr:blipFill>
        <a:blip xmlns:r="http://schemas.openxmlformats.org/officeDocument/2006/relationships" r:embed="rId12" cstate="print"/>
        <a:srcRect/>
        <a:stretch>
          <a:fillRect/>
        </a:stretch>
      </xdr:blipFill>
      <xdr:spPr bwMode="auto">
        <a:xfrm rot="810807">
          <a:off x="11887200" y="31886525"/>
          <a:ext cx="1238250" cy="1038225"/>
        </a:xfrm>
        <a:prstGeom prst="rect">
          <a:avLst/>
        </a:prstGeom>
        <a:noFill/>
        <a:ln w="9525">
          <a:noFill/>
          <a:miter lim="800000"/>
          <a:headEnd/>
          <a:tailEnd/>
        </a:ln>
      </xdr:spPr>
    </xdr:pic>
    <xdr:clientData/>
  </xdr:twoCellAnchor>
  <xdr:twoCellAnchor>
    <xdr:from>
      <xdr:col>12</xdr:col>
      <xdr:colOff>581264</xdr:colOff>
      <xdr:row>135</xdr:row>
      <xdr:rowOff>42181</xdr:rowOff>
    </xdr:from>
    <xdr:to>
      <xdr:col>12</xdr:col>
      <xdr:colOff>1802225</xdr:colOff>
      <xdr:row>138</xdr:row>
      <xdr:rowOff>71776</xdr:rowOff>
    </xdr:to>
    <xdr:sp macro="" textlink="">
      <xdr:nvSpPr>
        <xdr:cNvPr id="234" name="ZoneTexte 233"/>
        <xdr:cNvSpPr txBox="1"/>
      </xdr:nvSpPr>
      <xdr:spPr>
        <a:xfrm rot="540000">
          <a:off x="11916014" y="31950931"/>
          <a:ext cx="1220961" cy="72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160</xdr:row>
      <xdr:rowOff>50800</xdr:rowOff>
    </xdr:from>
    <xdr:to>
      <xdr:col>10</xdr:col>
      <xdr:colOff>1912938</xdr:colOff>
      <xdr:row>160</xdr:row>
      <xdr:rowOff>85725</xdr:rowOff>
    </xdr:to>
    <xdr:cxnSp macro="">
      <xdr:nvCxnSpPr>
        <xdr:cNvPr id="236" name="Connecteur droit 235"/>
        <xdr:cNvCxnSpPr/>
      </xdr:nvCxnSpPr>
      <xdr:spPr>
        <a:xfrm>
          <a:off x="3028950" y="41627425"/>
          <a:ext cx="7821613"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12700</xdr:colOff>
      <xdr:row>152</xdr:row>
      <xdr:rowOff>60325</xdr:rowOff>
    </xdr:from>
    <xdr:ext cx="1063625" cy="857250"/>
    <xdr:pic>
      <xdr:nvPicPr>
        <xdr:cNvPr id="237" name="Picture 6" descr="http://l.thumbs.canstockphoto.com/canstock2489561.jpg"/>
        <xdr:cNvPicPr>
          <a:picLocks noChangeAspect="1" noChangeArrowheads="1"/>
        </xdr:cNvPicPr>
      </xdr:nvPicPr>
      <xdr:blipFill>
        <a:blip xmlns:r="http://schemas.openxmlformats.org/officeDocument/2006/relationships" r:embed="rId15" cstate="print"/>
        <a:srcRect/>
        <a:stretch>
          <a:fillRect/>
        </a:stretch>
      </xdr:blipFill>
      <xdr:spPr bwMode="auto">
        <a:xfrm>
          <a:off x="155575" y="47732950"/>
          <a:ext cx="1063625" cy="857250"/>
        </a:xfrm>
        <a:prstGeom prst="rect">
          <a:avLst/>
        </a:prstGeom>
        <a:noFill/>
        <a:ln w="9525">
          <a:noFill/>
          <a:miter lim="800000"/>
          <a:headEnd/>
          <a:tailEnd/>
        </a:ln>
      </xdr:spPr>
    </xdr:pic>
    <xdr:clientData/>
  </xdr:oneCellAnchor>
  <xdr:twoCellAnchor>
    <xdr:from>
      <xdr:col>2</xdr:col>
      <xdr:colOff>838200</xdr:colOff>
      <xdr:row>152</xdr:row>
      <xdr:rowOff>114300</xdr:rowOff>
    </xdr:from>
    <xdr:to>
      <xdr:col>4</xdr:col>
      <xdr:colOff>673100</xdr:colOff>
      <xdr:row>156</xdr:row>
      <xdr:rowOff>38100</xdr:rowOff>
    </xdr:to>
    <xdr:sp macro="" textlink="">
      <xdr:nvSpPr>
        <xdr:cNvPr id="238" name="ZoneTexte 237"/>
        <xdr:cNvSpPr txBox="1"/>
      </xdr:nvSpPr>
      <xdr:spPr>
        <a:xfrm>
          <a:off x="1139825" y="36817300"/>
          <a:ext cx="1279525"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152</xdr:row>
      <xdr:rowOff>19626</xdr:rowOff>
    </xdr:from>
    <xdr:to>
      <xdr:col>4</xdr:col>
      <xdr:colOff>1321644</xdr:colOff>
      <xdr:row>155</xdr:row>
      <xdr:rowOff>111769</xdr:rowOff>
    </xdr:to>
    <xdr:sp macro="" textlink="">
      <xdr:nvSpPr>
        <xdr:cNvPr id="240" name="Ellipse 239"/>
        <xdr:cNvSpPr>
          <a:spLocks noChangeAspect="1"/>
        </xdr:cNvSpPr>
      </xdr:nvSpPr>
      <xdr:spPr>
        <a:xfrm>
          <a:off x="2383558" y="36722626"/>
          <a:ext cx="684336" cy="69539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oneCellAnchor>
    <xdr:from>
      <xdr:col>4</xdr:col>
      <xdr:colOff>393701</xdr:colOff>
      <xdr:row>136</xdr:row>
      <xdr:rowOff>298450</xdr:rowOff>
    </xdr:from>
    <xdr:ext cx="741998" cy="777875"/>
    <xdr:pic>
      <xdr:nvPicPr>
        <xdr:cNvPr id="242" name="Picture 4" descr="http://l.thumbs.canstockphoto.com/canstock6119404.jpg"/>
        <xdr:cNvPicPr>
          <a:picLocks noChangeAspect="1" noChangeArrowheads="1"/>
        </xdr:cNvPicPr>
      </xdr:nvPicPr>
      <xdr:blipFill>
        <a:blip xmlns:r="http://schemas.openxmlformats.org/officeDocument/2006/relationships" r:embed="rId13" cstate="print"/>
        <a:srcRect/>
        <a:stretch>
          <a:fillRect/>
        </a:stretch>
      </xdr:blipFill>
      <xdr:spPr bwMode="auto">
        <a:xfrm>
          <a:off x="2139951" y="42827575"/>
          <a:ext cx="741998" cy="777875"/>
        </a:xfrm>
        <a:prstGeom prst="rect">
          <a:avLst/>
        </a:prstGeom>
        <a:noFill/>
        <a:ln w="9525">
          <a:noFill/>
          <a:miter lim="800000"/>
          <a:headEnd/>
          <a:tailEnd/>
        </a:ln>
      </xdr:spPr>
    </xdr:pic>
    <xdr:clientData/>
  </xdr:oneCellAnchor>
  <xdr:oneCellAnchor>
    <xdr:from>
      <xdr:col>2</xdr:col>
      <xdr:colOff>647700</xdr:colOff>
      <xdr:row>148</xdr:row>
      <xdr:rowOff>38100</xdr:rowOff>
    </xdr:from>
    <xdr:ext cx="457200" cy="438150"/>
    <xdr:pic>
      <xdr:nvPicPr>
        <xdr:cNvPr id="245" name="Image 451" descr="canstock6325434[1].jpg"/>
        <xdr:cNvPicPr>
          <a:picLocks noChangeAspect="1"/>
        </xdr:cNvPicPr>
      </xdr:nvPicPr>
      <xdr:blipFill>
        <a:blip xmlns:r="http://schemas.openxmlformats.org/officeDocument/2006/relationships" r:embed="rId6" cstate="print"/>
        <a:srcRect/>
        <a:stretch>
          <a:fillRect/>
        </a:stretch>
      </xdr:blipFill>
      <xdr:spPr bwMode="auto">
        <a:xfrm>
          <a:off x="949325" y="47377350"/>
          <a:ext cx="457200" cy="438150"/>
        </a:xfrm>
        <a:prstGeom prst="rect">
          <a:avLst/>
        </a:prstGeom>
        <a:noFill/>
        <a:ln w="9525">
          <a:noFill/>
          <a:miter lim="800000"/>
          <a:headEnd/>
          <a:tailEnd/>
        </a:ln>
      </xdr:spPr>
    </xdr:pic>
    <xdr:clientData/>
  </xdr:oneCellAnchor>
  <xdr:oneCellAnchor>
    <xdr:from>
      <xdr:col>1</xdr:col>
      <xdr:colOff>129268</xdr:colOff>
      <xdr:row>142</xdr:row>
      <xdr:rowOff>95250</xdr:rowOff>
    </xdr:from>
    <xdr:ext cx="463550" cy="410482"/>
    <xdr:pic>
      <xdr:nvPicPr>
        <xdr:cNvPr id="246" name="Image 454" descr="canstock6163702[1].jpg"/>
        <xdr:cNvPicPr>
          <a:picLocks noChangeAspect="1"/>
        </xdr:cNvPicPr>
      </xdr:nvPicPr>
      <xdr:blipFill>
        <a:blip xmlns:r="http://schemas.openxmlformats.org/officeDocument/2006/relationships" r:embed="rId17" cstate="print"/>
        <a:srcRect/>
        <a:stretch>
          <a:fillRect/>
        </a:stretch>
      </xdr:blipFill>
      <xdr:spPr bwMode="auto">
        <a:xfrm>
          <a:off x="278947" y="44400107"/>
          <a:ext cx="463550" cy="410482"/>
        </a:xfrm>
        <a:prstGeom prst="rect">
          <a:avLst/>
        </a:prstGeom>
        <a:noFill/>
        <a:ln w="9525">
          <a:noFill/>
          <a:miter lim="800000"/>
          <a:headEnd/>
          <a:tailEnd/>
        </a:ln>
      </xdr:spPr>
    </xdr:pic>
    <xdr:clientData/>
  </xdr:oneCellAnchor>
  <xdr:twoCellAnchor>
    <xdr:from>
      <xdr:col>5</xdr:col>
      <xdr:colOff>34058</xdr:colOff>
      <xdr:row>152</xdr:row>
      <xdr:rowOff>19626</xdr:rowOff>
    </xdr:from>
    <xdr:to>
      <xdr:col>6</xdr:col>
      <xdr:colOff>591394</xdr:colOff>
      <xdr:row>155</xdr:row>
      <xdr:rowOff>111769</xdr:rowOff>
    </xdr:to>
    <xdr:sp macro="" textlink="">
      <xdr:nvSpPr>
        <xdr:cNvPr id="250" name="Ellipse 249"/>
        <xdr:cNvSpPr>
          <a:spLocks noChangeAspect="1"/>
        </xdr:cNvSpPr>
      </xdr:nvSpPr>
      <xdr:spPr>
        <a:xfrm>
          <a:off x="4050433" y="36722626"/>
          <a:ext cx="684336"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63500</xdr:colOff>
      <xdr:row>141</xdr:row>
      <xdr:rowOff>365125</xdr:rowOff>
    </xdr:from>
    <xdr:to>
      <xdr:col>4</xdr:col>
      <xdr:colOff>2241550</xdr:colOff>
      <xdr:row>151</xdr:row>
      <xdr:rowOff>152400</xdr:rowOff>
    </xdr:to>
    <xdr:sp macro="" textlink="">
      <xdr:nvSpPr>
        <xdr:cNvPr id="252" name="Rectangle à coins arrondis 251"/>
        <xdr:cNvSpPr/>
      </xdr:nvSpPr>
      <xdr:spPr>
        <a:xfrm>
          <a:off x="1809750" y="44164250"/>
          <a:ext cx="2178050" cy="2676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4</xdr:col>
      <xdr:colOff>79375</xdr:colOff>
      <xdr:row>158</xdr:row>
      <xdr:rowOff>1000125</xdr:rowOff>
    </xdr:from>
    <xdr:ext cx="2057400" cy="0"/>
    <xdr:pic>
      <xdr:nvPicPr>
        <xdr:cNvPr id="253" name="Image 252" descr="soleil août.jpg"/>
        <xdr:cNvPicPr>
          <a:picLocks noChangeAspect="1"/>
        </xdr:cNvPicPr>
      </xdr:nvPicPr>
      <xdr:blipFill>
        <a:blip xmlns:r="http://schemas.openxmlformats.org/officeDocument/2006/relationships" r:embed="rId18"/>
        <a:stretch>
          <a:fillRect/>
        </a:stretch>
      </xdr:blipFill>
      <xdr:spPr>
        <a:xfrm>
          <a:off x="1825625" y="38846125"/>
          <a:ext cx="2057400" cy="1838325"/>
        </a:xfrm>
        <a:prstGeom prst="rect">
          <a:avLst/>
        </a:prstGeom>
      </xdr:spPr>
    </xdr:pic>
    <xdr:clientData/>
  </xdr:oneCellAnchor>
  <xdr:oneCellAnchor>
    <xdr:from>
      <xdr:col>2</xdr:col>
      <xdr:colOff>111125</xdr:colOff>
      <xdr:row>150</xdr:row>
      <xdr:rowOff>13608</xdr:rowOff>
    </xdr:from>
    <xdr:ext cx="381000" cy="462642"/>
    <xdr:pic>
      <xdr:nvPicPr>
        <xdr:cNvPr id="256" name="Image 450" descr="canstock4685757[1].jpg"/>
        <xdr:cNvPicPr>
          <a:picLocks noChangeAspect="1"/>
        </xdr:cNvPicPr>
      </xdr:nvPicPr>
      <xdr:blipFill>
        <a:blip xmlns:r="http://schemas.openxmlformats.org/officeDocument/2006/relationships" r:embed="rId5" cstate="print"/>
        <a:srcRect/>
        <a:stretch>
          <a:fillRect/>
        </a:stretch>
      </xdr:blipFill>
      <xdr:spPr bwMode="auto">
        <a:xfrm>
          <a:off x="410482" y="46726929"/>
          <a:ext cx="381000" cy="462642"/>
        </a:xfrm>
        <a:prstGeom prst="rect">
          <a:avLst/>
        </a:prstGeom>
        <a:noFill/>
        <a:ln w="9525">
          <a:noFill/>
          <a:miter lim="800000"/>
          <a:headEnd/>
          <a:tailEnd/>
        </a:ln>
      </xdr:spPr>
    </xdr:pic>
    <xdr:clientData/>
  </xdr:oneCellAnchor>
  <xdr:twoCellAnchor>
    <xdr:from>
      <xdr:col>0</xdr:col>
      <xdr:colOff>118541</xdr:colOff>
      <xdr:row>70</xdr:row>
      <xdr:rowOff>326382</xdr:rowOff>
    </xdr:from>
    <xdr:to>
      <xdr:col>4</xdr:col>
      <xdr:colOff>438357</xdr:colOff>
      <xdr:row>73</xdr:row>
      <xdr:rowOff>9650</xdr:rowOff>
    </xdr:to>
    <xdr:sp macro="" textlink="">
      <xdr:nvSpPr>
        <xdr:cNvPr id="244" name="ZoneTexte 243"/>
        <xdr:cNvSpPr txBox="1"/>
      </xdr:nvSpPr>
      <xdr:spPr>
        <a:xfrm rot="21249421">
          <a:off x="118541" y="11581757"/>
          <a:ext cx="2066066" cy="397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200" b="1">
            <a:solidFill>
              <a:srgbClr val="C00000"/>
            </a:solidFill>
            <a:latin typeface="Teen Light" pitchFamily="2" charset="0"/>
          </a:endParaRPr>
        </a:p>
      </xdr:txBody>
    </xdr:sp>
    <xdr:clientData/>
  </xdr:twoCellAnchor>
  <xdr:oneCellAnchor>
    <xdr:from>
      <xdr:col>10</xdr:col>
      <xdr:colOff>1778001</xdr:colOff>
      <xdr:row>136</xdr:row>
      <xdr:rowOff>38100</xdr:rowOff>
    </xdr:from>
    <xdr:ext cx="603250" cy="758235"/>
    <xdr:pic>
      <xdr:nvPicPr>
        <xdr:cNvPr id="247" name="Picture 5" descr="http://l.thumbs.canstockphoto.com/canstock8829314.jpg"/>
        <xdr:cNvPicPr>
          <a:picLocks noChangeAspect="1" noChangeArrowheads="1"/>
        </xdr:cNvPicPr>
      </xdr:nvPicPr>
      <xdr:blipFill>
        <a:blip xmlns:r="http://schemas.openxmlformats.org/officeDocument/2006/relationships" r:embed="rId14" cstate="print"/>
        <a:srcRect/>
        <a:stretch>
          <a:fillRect/>
        </a:stretch>
      </xdr:blipFill>
      <xdr:spPr bwMode="auto">
        <a:xfrm>
          <a:off x="10652126" y="21897975"/>
          <a:ext cx="603250" cy="758235"/>
        </a:xfrm>
        <a:prstGeom prst="rect">
          <a:avLst/>
        </a:prstGeom>
        <a:noFill/>
        <a:ln w="9525">
          <a:noFill/>
          <a:miter lim="800000"/>
          <a:headEnd/>
          <a:tailEnd/>
        </a:ln>
      </xdr:spPr>
    </xdr:pic>
    <xdr:clientData/>
  </xdr:oneCellAnchor>
  <xdr:twoCellAnchor>
    <xdr:from>
      <xdr:col>10</xdr:col>
      <xdr:colOff>0</xdr:colOff>
      <xdr:row>111</xdr:row>
      <xdr:rowOff>7422</xdr:rowOff>
    </xdr:from>
    <xdr:to>
      <xdr:col>10</xdr:col>
      <xdr:colOff>2255981</xdr:colOff>
      <xdr:row>120</xdr:row>
      <xdr:rowOff>95250</xdr:rowOff>
    </xdr:to>
    <xdr:sp macro="" textlink="">
      <xdr:nvSpPr>
        <xdr:cNvPr id="306" name="Rectangle à coins arrondis 305"/>
        <xdr:cNvSpPr/>
      </xdr:nvSpPr>
      <xdr:spPr>
        <a:xfrm>
          <a:off x="8858250" y="34038886"/>
          <a:ext cx="2255981" cy="2877293"/>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6</xdr:col>
      <xdr:colOff>0</xdr:colOff>
      <xdr:row>85</xdr:row>
      <xdr:rowOff>0</xdr:rowOff>
    </xdr:from>
    <xdr:ext cx="304800" cy="302419"/>
    <xdr:sp macro="" textlink="">
      <xdr:nvSpPr>
        <xdr:cNvPr id="5121" name="AutoShape 1" descr="Résultat de recherche d'images pour &quot;image vacances&quot;">
          <a:hlinkClick xmlns:r="http://schemas.openxmlformats.org/officeDocument/2006/relationships" r:id="rId19"/>
        </xdr:cNvPr>
        <xdr:cNvSpPr>
          <a:spLocks noChangeAspect="1" noChangeArrowheads="1"/>
        </xdr:cNvSpPr>
      </xdr:nvSpPr>
      <xdr:spPr bwMode="auto">
        <a:xfrm>
          <a:off x="4067175" y="2566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85</xdr:row>
      <xdr:rowOff>0</xdr:rowOff>
    </xdr:from>
    <xdr:ext cx="304800" cy="301336"/>
    <xdr:sp macro="" textlink="">
      <xdr:nvSpPr>
        <xdr:cNvPr id="208" name="AutoShape 1" descr="Résultat de recherche d'images pour &quot;image vacances&quot;">
          <a:hlinkClick xmlns:r="http://schemas.openxmlformats.org/officeDocument/2006/relationships" r:id="rId19"/>
        </xdr:cNvPr>
        <xdr:cNvSpPr>
          <a:spLocks noChangeAspect="1" noChangeArrowheads="1"/>
        </xdr:cNvSpPr>
      </xdr:nvSpPr>
      <xdr:spPr bwMode="auto">
        <a:xfrm>
          <a:off x="4052455" y="25613591"/>
          <a:ext cx="304800" cy="3013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484910</xdr:colOff>
      <xdr:row>28</xdr:row>
      <xdr:rowOff>2909455</xdr:rowOff>
    </xdr:from>
    <xdr:to>
      <xdr:col>12</xdr:col>
      <xdr:colOff>1870364</xdr:colOff>
      <xdr:row>28</xdr:row>
      <xdr:rowOff>3498273</xdr:rowOff>
    </xdr:to>
    <xdr:sp macro="" textlink="">
      <xdr:nvSpPr>
        <xdr:cNvPr id="8" name="ZoneTexte 7"/>
        <xdr:cNvSpPr txBox="1"/>
      </xdr:nvSpPr>
      <xdr:spPr>
        <a:xfrm>
          <a:off x="782566" y="9457893"/>
          <a:ext cx="12327298" cy="58881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415637</xdr:colOff>
      <xdr:row>61</xdr:row>
      <xdr:rowOff>2701636</xdr:rowOff>
    </xdr:from>
    <xdr:to>
      <xdr:col>12</xdr:col>
      <xdr:colOff>1801091</xdr:colOff>
      <xdr:row>61</xdr:row>
      <xdr:rowOff>3377045</xdr:rowOff>
    </xdr:to>
    <xdr:sp macro="" textlink="">
      <xdr:nvSpPr>
        <xdr:cNvPr id="224" name="ZoneTexte 223"/>
        <xdr:cNvSpPr txBox="1"/>
      </xdr:nvSpPr>
      <xdr:spPr>
        <a:xfrm>
          <a:off x="710046" y="19760045"/>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225137</xdr:colOff>
      <xdr:row>94</xdr:row>
      <xdr:rowOff>2511137</xdr:rowOff>
    </xdr:from>
    <xdr:to>
      <xdr:col>12</xdr:col>
      <xdr:colOff>1610591</xdr:colOff>
      <xdr:row>95</xdr:row>
      <xdr:rowOff>69274</xdr:rowOff>
    </xdr:to>
    <xdr:sp macro="" textlink="">
      <xdr:nvSpPr>
        <xdr:cNvPr id="212" name="ZoneTexte 211"/>
        <xdr:cNvSpPr txBox="1"/>
      </xdr:nvSpPr>
      <xdr:spPr>
        <a:xfrm>
          <a:off x="519546" y="30185592"/>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225137</xdr:colOff>
      <xdr:row>127</xdr:row>
      <xdr:rowOff>3065318</xdr:rowOff>
    </xdr:from>
    <xdr:to>
      <xdr:col>12</xdr:col>
      <xdr:colOff>1610591</xdr:colOff>
      <xdr:row>129</xdr:row>
      <xdr:rowOff>17318</xdr:rowOff>
    </xdr:to>
    <xdr:sp macro="" textlink="">
      <xdr:nvSpPr>
        <xdr:cNvPr id="213" name="ZoneTexte 212"/>
        <xdr:cNvSpPr txBox="1"/>
      </xdr:nvSpPr>
      <xdr:spPr>
        <a:xfrm>
          <a:off x="519546" y="40888227"/>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346363</xdr:colOff>
      <xdr:row>158</xdr:row>
      <xdr:rowOff>2615045</xdr:rowOff>
    </xdr:from>
    <xdr:to>
      <xdr:col>12</xdr:col>
      <xdr:colOff>1731817</xdr:colOff>
      <xdr:row>159</xdr:row>
      <xdr:rowOff>121226</xdr:rowOff>
    </xdr:to>
    <xdr:sp macro="" textlink="">
      <xdr:nvSpPr>
        <xdr:cNvPr id="216" name="ZoneTexte 215"/>
        <xdr:cNvSpPr txBox="1"/>
      </xdr:nvSpPr>
      <xdr:spPr>
        <a:xfrm>
          <a:off x="640772" y="50655681"/>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10</xdr:col>
      <xdr:colOff>36739</xdr:colOff>
      <xdr:row>141</xdr:row>
      <xdr:rowOff>367393</xdr:rowOff>
    </xdr:from>
    <xdr:to>
      <xdr:col>11</xdr:col>
      <xdr:colOff>27214</xdr:colOff>
      <xdr:row>151</xdr:row>
      <xdr:rowOff>66674</xdr:rowOff>
    </xdr:to>
    <xdr:sp macro="" textlink="">
      <xdr:nvSpPr>
        <xdr:cNvPr id="251" name="Rectangle à coins arrondis 250"/>
        <xdr:cNvSpPr/>
      </xdr:nvSpPr>
      <xdr:spPr>
        <a:xfrm>
          <a:off x="8894989" y="44508964"/>
          <a:ext cx="2262868" cy="2679246"/>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0</xdr:col>
      <xdr:colOff>0</xdr:colOff>
      <xdr:row>2</xdr:row>
      <xdr:rowOff>0</xdr:rowOff>
    </xdr:from>
    <xdr:ext cx="1835015" cy="537574"/>
    <xdr:pic>
      <xdr:nvPicPr>
        <xdr:cNvPr id="223" name="Image 222"/>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163286"/>
          <a:ext cx="1838416" cy="544377"/>
        </a:xfrm>
        <a:prstGeom prst="rect">
          <a:avLst/>
        </a:prstGeom>
      </xdr:spPr>
    </xdr:pic>
    <xdr:clientData/>
  </xdr:oneCellAnchor>
  <xdr:oneCellAnchor>
    <xdr:from>
      <xdr:col>0</xdr:col>
      <xdr:colOff>0</xdr:colOff>
      <xdr:row>36</xdr:row>
      <xdr:rowOff>0</xdr:rowOff>
    </xdr:from>
    <xdr:ext cx="1835015" cy="537573"/>
    <xdr:pic>
      <xdr:nvPicPr>
        <xdr:cNvPr id="225" name="Image 224"/>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11076214"/>
          <a:ext cx="1838416" cy="544377"/>
        </a:xfrm>
        <a:prstGeom prst="rect">
          <a:avLst/>
        </a:prstGeom>
      </xdr:spPr>
    </xdr:pic>
    <xdr:clientData/>
  </xdr:oneCellAnchor>
  <xdr:oneCellAnchor>
    <xdr:from>
      <xdr:col>0</xdr:col>
      <xdr:colOff>0</xdr:colOff>
      <xdr:row>69</xdr:row>
      <xdr:rowOff>0</xdr:rowOff>
    </xdr:from>
    <xdr:ext cx="1835015" cy="537573"/>
    <xdr:pic>
      <xdr:nvPicPr>
        <xdr:cNvPr id="226" name="Image 225"/>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21717000"/>
          <a:ext cx="1838416" cy="544377"/>
        </a:xfrm>
        <a:prstGeom prst="rect">
          <a:avLst/>
        </a:prstGeom>
      </xdr:spPr>
    </xdr:pic>
    <xdr:clientData/>
  </xdr:oneCellAnchor>
  <xdr:oneCellAnchor>
    <xdr:from>
      <xdr:col>0</xdr:col>
      <xdr:colOff>0</xdr:colOff>
      <xdr:row>102</xdr:row>
      <xdr:rowOff>0</xdr:rowOff>
    </xdr:from>
    <xdr:ext cx="1835015" cy="537574"/>
    <xdr:pic>
      <xdr:nvPicPr>
        <xdr:cNvPr id="228" name="Image 227"/>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31976786"/>
          <a:ext cx="1838416" cy="544377"/>
        </a:xfrm>
        <a:prstGeom prst="rect">
          <a:avLst/>
        </a:prstGeom>
      </xdr:spPr>
    </xdr:pic>
    <xdr:clientData/>
  </xdr:oneCellAnchor>
  <xdr:oneCellAnchor>
    <xdr:from>
      <xdr:col>0</xdr:col>
      <xdr:colOff>0</xdr:colOff>
      <xdr:row>135</xdr:row>
      <xdr:rowOff>0</xdr:rowOff>
    </xdr:from>
    <xdr:ext cx="1835015" cy="537574"/>
    <xdr:pic>
      <xdr:nvPicPr>
        <xdr:cNvPr id="229" name="Image 228"/>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42549536"/>
          <a:ext cx="1838416" cy="544377"/>
        </a:xfrm>
        <a:prstGeom prst="rect">
          <a:avLst/>
        </a:prstGeom>
      </xdr:spPr>
    </xdr:pic>
    <xdr:clientData/>
  </xdr:oneCellAnchor>
  <xdr:oneCellAnchor>
    <xdr:from>
      <xdr:col>10</xdr:col>
      <xdr:colOff>1895476</xdr:colOff>
      <xdr:row>70</xdr:row>
      <xdr:rowOff>28576</xdr:rowOff>
    </xdr:from>
    <xdr:ext cx="650746" cy="812800"/>
    <xdr:pic>
      <xdr:nvPicPr>
        <xdr:cNvPr id="227" name="Picture 5" descr="http://l.thumbs.canstockphoto.com/canstock8829314.jpg"/>
        <xdr:cNvPicPr>
          <a:picLocks noChangeAspect="1" noChangeArrowheads="1"/>
        </xdr:cNvPicPr>
      </xdr:nvPicPr>
      <xdr:blipFill>
        <a:blip xmlns:r="http://schemas.openxmlformats.org/officeDocument/2006/relationships" r:embed="rId14" cstate="print"/>
        <a:srcRect/>
        <a:stretch>
          <a:fillRect/>
        </a:stretch>
      </xdr:blipFill>
      <xdr:spPr bwMode="auto">
        <a:xfrm>
          <a:off x="10741820" y="11446670"/>
          <a:ext cx="650746" cy="812800"/>
        </a:xfrm>
        <a:prstGeom prst="rect">
          <a:avLst/>
        </a:prstGeom>
        <a:noFill/>
        <a:ln w="9525">
          <a:noFill/>
          <a:miter lim="800000"/>
          <a:headEnd/>
          <a:tailEnd/>
        </a:ln>
      </xdr:spPr>
    </xdr:pic>
    <xdr:clientData/>
  </xdr:oneCellAnchor>
  <xdr:twoCellAnchor editAs="oneCell">
    <xdr:from>
      <xdr:col>10</xdr:col>
      <xdr:colOff>0</xdr:colOff>
      <xdr:row>127</xdr:row>
      <xdr:rowOff>0</xdr:rowOff>
    </xdr:from>
    <xdr:to>
      <xdr:col>10</xdr:col>
      <xdr:colOff>304800</xdr:colOff>
      <xdr:row>127</xdr:row>
      <xdr:rowOff>304800</xdr:rowOff>
    </xdr:to>
    <xdr:sp macro="" textlink="">
      <xdr:nvSpPr>
        <xdr:cNvPr id="1026" name="AutoShape 2" descr="♨ Recette de Tartiflette | Cuisine Blog"/>
        <xdr:cNvSpPr>
          <a:spLocks noChangeAspect="1" noChangeArrowheads="1"/>
        </xdr:cNvSpPr>
      </xdr:nvSpPr>
      <xdr:spPr bwMode="auto">
        <a:xfrm>
          <a:off x="8867775" y="3831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118</xdr:row>
      <xdr:rowOff>0</xdr:rowOff>
    </xdr:from>
    <xdr:ext cx="304800" cy="302419"/>
    <xdr:sp macro="" textlink="">
      <xdr:nvSpPr>
        <xdr:cNvPr id="257" name="AutoShape 1" descr="Résultat de recherche d'images pour &quot;image vacances&quot;">
          <a:hlinkClick xmlns:r="http://schemas.openxmlformats.org/officeDocument/2006/relationships" r:id="rId19"/>
        </xdr:cNvPr>
        <xdr:cNvSpPr>
          <a:spLocks noChangeAspect="1" noChangeArrowheads="1"/>
        </xdr:cNvSpPr>
      </xdr:nvSpPr>
      <xdr:spPr bwMode="auto">
        <a:xfrm>
          <a:off x="4060031" y="25753219"/>
          <a:ext cx="304800" cy="30241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118</xdr:row>
      <xdr:rowOff>0</xdr:rowOff>
    </xdr:from>
    <xdr:ext cx="304800" cy="301336"/>
    <xdr:sp macro="" textlink="">
      <xdr:nvSpPr>
        <xdr:cNvPr id="258" name="AutoShape 1" descr="Résultat de recherche d'images pour &quot;image vacances&quot;">
          <a:hlinkClick xmlns:r="http://schemas.openxmlformats.org/officeDocument/2006/relationships" r:id="rId19"/>
        </xdr:cNvPr>
        <xdr:cNvSpPr>
          <a:spLocks noChangeAspect="1" noChangeArrowheads="1"/>
        </xdr:cNvSpPr>
      </xdr:nvSpPr>
      <xdr:spPr bwMode="auto">
        <a:xfrm>
          <a:off x="1738313" y="25753219"/>
          <a:ext cx="304800" cy="3013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94</xdr:row>
      <xdr:rowOff>0</xdr:rowOff>
    </xdr:from>
    <xdr:to>
      <xdr:col>4</xdr:col>
      <xdr:colOff>304800</xdr:colOff>
      <xdr:row>94</xdr:row>
      <xdr:rowOff>304800</xdr:rowOff>
    </xdr:to>
    <xdr:sp macro="" textlink="">
      <xdr:nvSpPr>
        <xdr:cNvPr id="1031" name="AutoShape 7" descr="Recette Tarte au citron au Companion"/>
        <xdr:cNvSpPr>
          <a:spLocks noChangeAspect="1" noChangeArrowheads="1"/>
        </xdr:cNvSpPr>
      </xdr:nvSpPr>
      <xdr:spPr bwMode="auto">
        <a:xfrm>
          <a:off x="1743075" y="2784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158</xdr:row>
      <xdr:rowOff>0</xdr:rowOff>
    </xdr:from>
    <xdr:to>
      <xdr:col>4</xdr:col>
      <xdr:colOff>304800</xdr:colOff>
      <xdr:row>158</xdr:row>
      <xdr:rowOff>304800</xdr:rowOff>
    </xdr:to>
    <xdr:sp macro="" textlink="">
      <xdr:nvSpPr>
        <xdr:cNvPr id="1032" name="AutoShape 8" descr="Recette Macédoine de légumes pas chère en 30 min"/>
        <xdr:cNvSpPr>
          <a:spLocks noChangeAspect="1" noChangeArrowheads="1"/>
        </xdr:cNvSpPr>
      </xdr:nvSpPr>
      <xdr:spPr bwMode="auto">
        <a:xfrm>
          <a:off x="1743075" y="4880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1500188</xdr:colOff>
      <xdr:row>75</xdr:row>
      <xdr:rowOff>154782</xdr:rowOff>
    </xdr:from>
    <xdr:ext cx="412750" cy="378353"/>
    <xdr:pic>
      <xdr:nvPicPr>
        <xdr:cNvPr id="235" name="Image 234"/>
        <xdr:cNvPicPr>
          <a:picLocks noChangeAspect="1"/>
        </xdr:cNvPicPr>
      </xdr:nvPicPr>
      <xdr:blipFill>
        <a:blip xmlns:r="http://schemas.openxmlformats.org/officeDocument/2006/relationships" r:embed="rId21"/>
        <a:stretch>
          <a:fillRect/>
        </a:stretch>
      </xdr:blipFill>
      <xdr:spPr>
        <a:xfrm>
          <a:off x="3238501" y="22729032"/>
          <a:ext cx="412750" cy="378353"/>
        </a:xfrm>
        <a:prstGeom prst="rect">
          <a:avLst/>
        </a:prstGeom>
      </xdr:spPr>
    </xdr:pic>
    <xdr:clientData/>
  </xdr:oneCellAnchor>
  <xdr:oneCellAnchor>
    <xdr:from>
      <xdr:col>4</xdr:col>
      <xdr:colOff>1785938</xdr:colOff>
      <xdr:row>78</xdr:row>
      <xdr:rowOff>142875</xdr:rowOff>
    </xdr:from>
    <xdr:ext cx="219475" cy="201185"/>
    <xdr:pic>
      <xdr:nvPicPr>
        <xdr:cNvPr id="243" name="Image 242"/>
        <xdr:cNvPicPr>
          <a:picLocks noChangeAspect="1"/>
        </xdr:cNvPicPr>
      </xdr:nvPicPr>
      <xdr:blipFill>
        <a:blip xmlns:r="http://schemas.openxmlformats.org/officeDocument/2006/relationships" r:embed="rId21"/>
        <a:stretch>
          <a:fillRect/>
        </a:stretch>
      </xdr:blipFill>
      <xdr:spPr>
        <a:xfrm>
          <a:off x="3524251" y="23312438"/>
          <a:ext cx="219475" cy="201185"/>
        </a:xfrm>
        <a:prstGeom prst="rect">
          <a:avLst/>
        </a:prstGeom>
      </xdr:spPr>
    </xdr:pic>
    <xdr:clientData/>
  </xdr:oneCellAnchor>
  <xdr:oneCellAnchor>
    <xdr:from>
      <xdr:col>4</xdr:col>
      <xdr:colOff>1857375</xdr:colOff>
      <xdr:row>80</xdr:row>
      <xdr:rowOff>297656</xdr:rowOff>
    </xdr:from>
    <xdr:ext cx="219475" cy="201185"/>
    <xdr:pic>
      <xdr:nvPicPr>
        <xdr:cNvPr id="249" name="Image 248"/>
        <xdr:cNvPicPr>
          <a:picLocks noChangeAspect="1"/>
        </xdr:cNvPicPr>
      </xdr:nvPicPr>
      <xdr:blipFill>
        <a:blip xmlns:r="http://schemas.openxmlformats.org/officeDocument/2006/relationships" r:embed="rId21"/>
        <a:stretch>
          <a:fillRect/>
        </a:stretch>
      </xdr:blipFill>
      <xdr:spPr>
        <a:xfrm>
          <a:off x="3595688" y="24205406"/>
          <a:ext cx="219475" cy="201185"/>
        </a:xfrm>
        <a:prstGeom prst="rect">
          <a:avLst/>
        </a:prstGeom>
      </xdr:spPr>
    </xdr:pic>
    <xdr:clientData/>
  </xdr:oneCellAnchor>
  <xdr:oneCellAnchor>
    <xdr:from>
      <xdr:col>4</xdr:col>
      <xdr:colOff>1893094</xdr:colOff>
      <xdr:row>82</xdr:row>
      <xdr:rowOff>202406</xdr:rowOff>
    </xdr:from>
    <xdr:ext cx="219475" cy="201185"/>
    <xdr:pic>
      <xdr:nvPicPr>
        <xdr:cNvPr id="254" name="Image 253"/>
        <xdr:cNvPicPr>
          <a:picLocks noChangeAspect="1"/>
        </xdr:cNvPicPr>
      </xdr:nvPicPr>
      <xdr:blipFill>
        <a:blip xmlns:r="http://schemas.openxmlformats.org/officeDocument/2006/relationships" r:embed="rId21"/>
        <a:stretch>
          <a:fillRect/>
        </a:stretch>
      </xdr:blipFill>
      <xdr:spPr>
        <a:xfrm>
          <a:off x="3631407" y="24681656"/>
          <a:ext cx="219475" cy="201185"/>
        </a:xfrm>
        <a:prstGeom prst="rect">
          <a:avLst/>
        </a:prstGeom>
      </xdr:spPr>
    </xdr:pic>
    <xdr:clientData/>
  </xdr:oneCellAnchor>
  <xdr:oneCellAnchor>
    <xdr:from>
      <xdr:col>4</xdr:col>
      <xdr:colOff>1750219</xdr:colOff>
      <xdr:row>84</xdr:row>
      <xdr:rowOff>166688</xdr:rowOff>
    </xdr:from>
    <xdr:ext cx="219475" cy="201185"/>
    <xdr:pic>
      <xdr:nvPicPr>
        <xdr:cNvPr id="255" name="Image 254"/>
        <xdr:cNvPicPr>
          <a:picLocks noChangeAspect="1"/>
        </xdr:cNvPicPr>
      </xdr:nvPicPr>
      <xdr:blipFill>
        <a:blip xmlns:r="http://schemas.openxmlformats.org/officeDocument/2006/relationships" r:embed="rId21"/>
        <a:stretch>
          <a:fillRect/>
        </a:stretch>
      </xdr:blipFill>
      <xdr:spPr>
        <a:xfrm>
          <a:off x="3488532" y="25217438"/>
          <a:ext cx="219475" cy="201185"/>
        </a:xfrm>
        <a:prstGeom prst="rect">
          <a:avLst/>
        </a:prstGeom>
      </xdr:spPr>
    </xdr:pic>
    <xdr:clientData/>
  </xdr:oneCellAnchor>
  <xdr:oneCellAnchor>
    <xdr:from>
      <xdr:col>4</xdr:col>
      <xdr:colOff>1857375</xdr:colOff>
      <xdr:row>86</xdr:row>
      <xdr:rowOff>345282</xdr:rowOff>
    </xdr:from>
    <xdr:ext cx="219475" cy="201185"/>
    <xdr:pic>
      <xdr:nvPicPr>
        <xdr:cNvPr id="259" name="Image 258"/>
        <xdr:cNvPicPr>
          <a:picLocks noChangeAspect="1"/>
        </xdr:cNvPicPr>
      </xdr:nvPicPr>
      <xdr:blipFill>
        <a:blip xmlns:r="http://schemas.openxmlformats.org/officeDocument/2006/relationships" r:embed="rId21"/>
        <a:stretch>
          <a:fillRect/>
        </a:stretch>
      </xdr:blipFill>
      <xdr:spPr>
        <a:xfrm>
          <a:off x="3595688" y="25967532"/>
          <a:ext cx="219475" cy="201185"/>
        </a:xfrm>
        <a:prstGeom prst="rect">
          <a:avLst/>
        </a:prstGeom>
      </xdr:spPr>
    </xdr:pic>
    <xdr:clientData/>
  </xdr:oneCellAnchor>
  <xdr:twoCellAnchor editAs="oneCell">
    <xdr:from>
      <xdr:col>4</xdr:col>
      <xdr:colOff>595312</xdr:colOff>
      <xdr:row>26</xdr:row>
      <xdr:rowOff>71437</xdr:rowOff>
    </xdr:from>
    <xdr:to>
      <xdr:col>6</xdr:col>
      <xdr:colOff>702469</xdr:colOff>
      <xdr:row>28</xdr:row>
      <xdr:rowOff>2928938</xdr:rowOff>
    </xdr:to>
    <xdr:pic>
      <xdr:nvPicPr>
        <xdr:cNvPr id="214" name="Image 213"/>
        <xdr:cNvPicPr>
          <a:picLocks noChangeAspect="1"/>
        </xdr:cNvPicPr>
      </xdr:nvPicPr>
      <xdr:blipFill>
        <a:blip xmlns:r="http://schemas.openxmlformats.org/officeDocument/2006/relationships" r:embed="rId22"/>
        <a:stretch>
          <a:fillRect/>
        </a:stretch>
      </xdr:blipFill>
      <xdr:spPr>
        <a:xfrm>
          <a:off x="2333625" y="6238875"/>
          <a:ext cx="2428875" cy="3238501"/>
        </a:xfrm>
        <a:prstGeom prst="rect">
          <a:avLst/>
        </a:prstGeom>
      </xdr:spPr>
    </xdr:pic>
    <xdr:clientData/>
  </xdr:twoCellAnchor>
  <xdr:twoCellAnchor editAs="oneCell">
    <xdr:from>
      <xdr:col>7</xdr:col>
      <xdr:colOff>23813</xdr:colOff>
      <xdr:row>26</xdr:row>
      <xdr:rowOff>119063</xdr:rowOff>
    </xdr:from>
    <xdr:to>
      <xdr:col>12</xdr:col>
      <xdr:colOff>1762125</xdr:colOff>
      <xdr:row>28</xdr:row>
      <xdr:rowOff>2733549</xdr:rowOff>
    </xdr:to>
    <xdr:pic>
      <xdr:nvPicPr>
        <xdr:cNvPr id="230" name="Image 22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357938" y="6286501"/>
          <a:ext cx="6643687" cy="2995486"/>
        </a:xfrm>
        <a:prstGeom prst="rect">
          <a:avLst/>
        </a:prstGeom>
      </xdr:spPr>
    </xdr:pic>
    <xdr:clientData/>
  </xdr:twoCellAnchor>
  <xdr:twoCellAnchor editAs="oneCell">
    <xdr:from>
      <xdr:col>2</xdr:col>
      <xdr:colOff>1154906</xdr:colOff>
      <xdr:row>59</xdr:row>
      <xdr:rowOff>59531</xdr:rowOff>
    </xdr:from>
    <xdr:to>
      <xdr:col>6</xdr:col>
      <xdr:colOff>1988344</xdr:colOff>
      <xdr:row>61</xdr:row>
      <xdr:rowOff>2598604</xdr:rowOff>
    </xdr:to>
    <xdr:pic>
      <xdr:nvPicPr>
        <xdr:cNvPr id="231" name="Image 23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52562" y="16978312"/>
          <a:ext cx="4595813" cy="2920073"/>
        </a:xfrm>
        <a:prstGeom prst="rect">
          <a:avLst/>
        </a:prstGeom>
      </xdr:spPr>
    </xdr:pic>
    <xdr:clientData/>
  </xdr:twoCellAnchor>
  <xdr:twoCellAnchor editAs="oneCell">
    <xdr:from>
      <xdr:col>8</xdr:col>
      <xdr:colOff>1869281</xdr:colOff>
      <xdr:row>59</xdr:row>
      <xdr:rowOff>130969</xdr:rowOff>
    </xdr:from>
    <xdr:to>
      <xdr:col>12</xdr:col>
      <xdr:colOff>1143000</xdr:colOff>
      <xdr:row>61</xdr:row>
      <xdr:rowOff>2617511</xdr:rowOff>
    </xdr:to>
    <xdr:pic>
      <xdr:nvPicPr>
        <xdr:cNvPr id="239" name="Image 238"/>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5425" t="19531" r="18620"/>
        <a:stretch/>
      </xdr:blipFill>
      <xdr:spPr>
        <a:xfrm>
          <a:off x="8322469" y="17049750"/>
          <a:ext cx="4060031" cy="2867542"/>
        </a:xfrm>
        <a:prstGeom prst="rect">
          <a:avLst/>
        </a:prstGeom>
      </xdr:spPr>
    </xdr:pic>
    <xdr:clientData/>
  </xdr:twoCellAnchor>
  <xdr:twoCellAnchor editAs="oneCell">
    <xdr:from>
      <xdr:col>8</xdr:col>
      <xdr:colOff>1452563</xdr:colOff>
      <xdr:row>92</xdr:row>
      <xdr:rowOff>18958</xdr:rowOff>
    </xdr:from>
    <xdr:to>
      <xdr:col>12</xdr:col>
      <xdr:colOff>1012031</xdr:colOff>
      <xdr:row>94</xdr:row>
      <xdr:rowOff>2505858</xdr:rowOff>
    </xdr:to>
    <xdr:pic>
      <xdr:nvPicPr>
        <xdr:cNvPr id="260" name="Image 259"/>
        <xdr:cNvPicPr>
          <a:picLocks noChangeAspect="1"/>
        </xdr:cNvPicPr>
      </xdr:nvPicPr>
      <xdr:blipFill>
        <a:blip xmlns:r="http://schemas.openxmlformats.org/officeDocument/2006/relationships" r:embed="rId26"/>
        <a:stretch>
          <a:fillRect/>
        </a:stretch>
      </xdr:blipFill>
      <xdr:spPr>
        <a:xfrm>
          <a:off x="7905751" y="27260458"/>
          <a:ext cx="4345780" cy="2879806"/>
        </a:xfrm>
        <a:prstGeom prst="rect">
          <a:avLst/>
        </a:prstGeom>
      </xdr:spPr>
    </xdr:pic>
    <xdr:clientData/>
  </xdr:twoCellAnchor>
  <xdr:twoCellAnchor editAs="oneCell">
    <xdr:from>
      <xdr:col>8</xdr:col>
      <xdr:colOff>1250156</xdr:colOff>
      <xdr:row>124</xdr:row>
      <xdr:rowOff>47625</xdr:rowOff>
    </xdr:from>
    <xdr:to>
      <xdr:col>12</xdr:col>
      <xdr:colOff>1929984</xdr:colOff>
      <xdr:row>127</xdr:row>
      <xdr:rowOff>2838450</xdr:rowOff>
    </xdr:to>
    <xdr:pic>
      <xdr:nvPicPr>
        <xdr:cNvPr id="264" name="Image 263" descr="Abeille, Dessin Animé, Bumble, Miel"/>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703344" y="37338000"/>
          <a:ext cx="5466140" cy="3338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1041400</xdr:colOff>
      <xdr:row>7</xdr:row>
      <xdr:rowOff>114300</xdr:rowOff>
    </xdr:to>
    <xdr:sp macro="" textlink="">
      <xdr:nvSpPr>
        <xdr:cNvPr id="2" name="ZoneTexte 1"/>
        <xdr:cNvSpPr txBox="1"/>
      </xdr:nvSpPr>
      <xdr:spPr>
        <a:xfrm>
          <a:off x="5072429" y="1495914"/>
          <a:ext cx="1937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GENNEVIAUX Loïc</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5" name="Rectangle 4"/>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6" name="Rectangle 5"/>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6</xdr:col>
      <xdr:colOff>262304</xdr:colOff>
      <xdr:row>49</xdr:row>
      <xdr:rowOff>13189</xdr:rowOff>
    </xdr:from>
    <xdr:to>
      <xdr:col>12</xdr:col>
      <xdr:colOff>381000</xdr:colOff>
      <xdr:row>50</xdr:row>
      <xdr:rowOff>142875</xdr:rowOff>
    </xdr:to>
    <xdr:sp macro="" textlink="">
      <xdr:nvSpPr>
        <xdr:cNvPr id="7" name="ZoneTexte 6"/>
        <xdr:cNvSpPr txBox="1"/>
      </xdr:nvSpPr>
      <xdr:spPr>
        <a:xfrm>
          <a:off x="4681904" y="14884889"/>
          <a:ext cx="166809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42</xdr:row>
      <xdr:rowOff>182336</xdr:rowOff>
    </xdr:from>
    <xdr:to>
      <xdr:col>3</xdr:col>
      <xdr:colOff>1066800</xdr:colOff>
      <xdr:row>43</xdr:row>
      <xdr:rowOff>672194</xdr:rowOff>
    </xdr:to>
    <xdr:sp macro="" textlink="">
      <xdr:nvSpPr>
        <xdr:cNvPr id="10" name="Rectangle 9"/>
        <xdr:cNvSpPr/>
      </xdr:nvSpPr>
      <xdr:spPr>
        <a:xfrm>
          <a:off x="1590675"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3</xdr:col>
      <xdr:colOff>1066799</xdr:colOff>
      <xdr:row>42</xdr:row>
      <xdr:rowOff>182336</xdr:rowOff>
    </xdr:from>
    <xdr:to>
      <xdr:col>12</xdr:col>
      <xdr:colOff>1447799</xdr:colOff>
      <xdr:row>43</xdr:row>
      <xdr:rowOff>672194</xdr:rowOff>
    </xdr:to>
    <xdr:sp macro="" textlink="">
      <xdr:nvSpPr>
        <xdr:cNvPr id="11" name="Rectangle 10"/>
        <xdr:cNvSpPr/>
      </xdr:nvSpPr>
      <xdr:spPr>
        <a:xfrm>
          <a:off x="2657474" y="13069661"/>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8</xdr:col>
      <xdr:colOff>119429</xdr:colOff>
      <xdr:row>91</xdr:row>
      <xdr:rowOff>175114</xdr:rowOff>
    </xdr:from>
    <xdr:to>
      <xdr:col>12</xdr:col>
      <xdr:colOff>787400</xdr:colOff>
      <xdr:row>93</xdr:row>
      <xdr:rowOff>114300</xdr:rowOff>
    </xdr:to>
    <xdr:sp macro="" textlink="">
      <xdr:nvSpPr>
        <xdr:cNvPr id="12" name="ZoneTexte 11"/>
        <xdr:cNvSpPr txBox="1"/>
      </xdr:nvSpPr>
      <xdr:spPr>
        <a:xfrm>
          <a:off x="5072429" y="28254814"/>
          <a:ext cx="1683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85</xdr:row>
      <xdr:rowOff>178254</xdr:rowOff>
    </xdr:from>
    <xdr:to>
      <xdr:col>3</xdr:col>
      <xdr:colOff>1066800</xdr:colOff>
      <xdr:row>86</xdr:row>
      <xdr:rowOff>668112</xdr:rowOff>
    </xdr:to>
    <xdr:sp macro="" textlink="">
      <xdr:nvSpPr>
        <xdr:cNvPr id="15" name="Rectangle 14"/>
        <xdr:cNvSpPr/>
      </xdr:nvSpPr>
      <xdr:spPr>
        <a:xfrm>
          <a:off x="1590675" y="26295804"/>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3</xdr:col>
      <xdr:colOff>1076324</xdr:colOff>
      <xdr:row>85</xdr:row>
      <xdr:rowOff>187779</xdr:rowOff>
    </xdr:from>
    <xdr:to>
      <xdr:col>12</xdr:col>
      <xdr:colOff>1457324</xdr:colOff>
      <xdr:row>87</xdr:row>
      <xdr:rowOff>1362</xdr:rowOff>
    </xdr:to>
    <xdr:sp macro="" textlink="">
      <xdr:nvSpPr>
        <xdr:cNvPr id="16" name="Rectangle 15"/>
        <xdr:cNvSpPr/>
      </xdr:nvSpPr>
      <xdr:spPr>
        <a:xfrm>
          <a:off x="26669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1257300</xdr:colOff>
      <xdr:row>7</xdr:row>
      <xdr:rowOff>114300</xdr:rowOff>
    </xdr:to>
    <xdr:sp macro="" textlink="">
      <xdr:nvSpPr>
        <xdr:cNvPr id="17" name="ZoneTexte 16"/>
        <xdr:cNvSpPr txBox="1"/>
      </xdr:nvSpPr>
      <xdr:spPr>
        <a:xfrm>
          <a:off x="13124229" y="1495914"/>
          <a:ext cx="2153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20" name="Rectangle 19"/>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21" name="Rectangle 20"/>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19</xdr:col>
      <xdr:colOff>90854</xdr:colOff>
      <xdr:row>48</xdr:row>
      <xdr:rowOff>184639</xdr:rowOff>
    </xdr:from>
    <xdr:to>
      <xdr:col>24</xdr:col>
      <xdr:colOff>723900</xdr:colOff>
      <xdr:row>50</xdr:row>
      <xdr:rowOff>123825</xdr:rowOff>
    </xdr:to>
    <xdr:sp macro="" textlink="">
      <xdr:nvSpPr>
        <xdr:cNvPr id="22" name="ZoneTexte 21"/>
        <xdr:cNvSpPr txBox="1"/>
      </xdr:nvSpPr>
      <xdr:spPr>
        <a:xfrm>
          <a:off x="12841654" y="14865839"/>
          <a:ext cx="190304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42</xdr:row>
      <xdr:rowOff>182336</xdr:rowOff>
    </xdr:from>
    <xdr:to>
      <xdr:col>15</xdr:col>
      <xdr:colOff>1066800</xdr:colOff>
      <xdr:row>43</xdr:row>
      <xdr:rowOff>672194</xdr:rowOff>
    </xdr:to>
    <xdr:sp macro="" textlink="">
      <xdr:nvSpPr>
        <xdr:cNvPr id="25" name="Rectangle 24"/>
        <xdr:cNvSpPr/>
      </xdr:nvSpPr>
      <xdr:spPr>
        <a:xfrm>
          <a:off x="9639300"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20</xdr:col>
      <xdr:colOff>119429</xdr:colOff>
      <xdr:row>91</xdr:row>
      <xdr:rowOff>175114</xdr:rowOff>
    </xdr:from>
    <xdr:to>
      <xdr:col>24</xdr:col>
      <xdr:colOff>1003300</xdr:colOff>
      <xdr:row>93</xdr:row>
      <xdr:rowOff>114300</xdr:rowOff>
    </xdr:to>
    <xdr:sp macro="" textlink="">
      <xdr:nvSpPr>
        <xdr:cNvPr id="26" name="ZoneTexte 25"/>
        <xdr:cNvSpPr txBox="1"/>
      </xdr:nvSpPr>
      <xdr:spPr>
        <a:xfrm>
          <a:off x="13124229" y="28254814"/>
          <a:ext cx="1899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14</xdr:col>
      <xdr:colOff>692150</xdr:colOff>
      <xdr:row>85</xdr:row>
      <xdr:rowOff>184604</xdr:rowOff>
    </xdr:from>
    <xdr:to>
      <xdr:col>15</xdr:col>
      <xdr:colOff>1066801</xdr:colOff>
      <xdr:row>86</xdr:row>
      <xdr:rowOff>671287</xdr:rowOff>
    </xdr:to>
    <xdr:sp macro="" textlink="">
      <xdr:nvSpPr>
        <xdr:cNvPr id="29" name="Rectangle 28"/>
        <xdr:cNvSpPr/>
      </xdr:nvSpPr>
      <xdr:spPr>
        <a:xfrm>
          <a:off x="9636125" y="26302154"/>
          <a:ext cx="1069976"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15</xdr:col>
      <xdr:colOff>1066799</xdr:colOff>
      <xdr:row>85</xdr:row>
      <xdr:rowOff>187779</xdr:rowOff>
    </xdr:from>
    <xdr:to>
      <xdr:col>24</xdr:col>
      <xdr:colOff>1447799</xdr:colOff>
      <xdr:row>87</xdr:row>
      <xdr:rowOff>1362</xdr:rowOff>
    </xdr:to>
    <xdr:sp macro="" textlink="">
      <xdr:nvSpPr>
        <xdr:cNvPr id="30" name="Rectangle 29"/>
        <xdr:cNvSpPr/>
      </xdr:nvSpPr>
      <xdr:spPr>
        <a:xfrm>
          <a:off x="107060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5</xdr:row>
      <xdr:rowOff>162169</xdr:rowOff>
    </xdr:from>
    <xdr:to>
      <xdr:col>7</xdr:col>
      <xdr:colOff>114300</xdr:colOff>
      <xdr:row>7</xdr:row>
      <xdr:rowOff>88900</xdr:rowOff>
    </xdr:to>
    <xdr:sp macro="" textlink="">
      <xdr:nvSpPr>
        <xdr:cNvPr id="31" name="ZoneTexte 30"/>
        <xdr:cNvSpPr txBox="1"/>
      </xdr:nvSpPr>
      <xdr:spPr>
        <a:xfrm>
          <a:off x="2968136" y="1482969"/>
          <a:ext cx="1845164"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RAYON Renaud</a:t>
          </a:r>
          <a:endParaRPr lang="fr-FR" sz="1100" baseline="0"/>
        </a:p>
        <a:p>
          <a:endParaRPr lang="fr-FR" sz="1100"/>
        </a:p>
      </xdr:txBody>
    </xdr:sp>
    <xdr:clientData/>
  </xdr:twoCellAnchor>
  <xdr:twoCellAnchor>
    <xdr:from>
      <xdr:col>15</xdr:col>
      <xdr:colOff>1237762</xdr:colOff>
      <xdr:row>5</xdr:row>
      <xdr:rowOff>146294</xdr:rowOff>
    </xdr:from>
    <xdr:to>
      <xdr:col>18</xdr:col>
      <xdr:colOff>165100</xdr:colOff>
      <xdr:row>7</xdr:row>
      <xdr:rowOff>73025</xdr:rowOff>
    </xdr:to>
    <xdr:sp macro="" textlink="">
      <xdr:nvSpPr>
        <xdr:cNvPr id="32" name="ZoneTexte 31"/>
        <xdr:cNvSpPr txBox="1"/>
      </xdr:nvSpPr>
      <xdr:spPr>
        <a:xfrm>
          <a:off x="10889762" y="1467094"/>
          <a:ext cx="1746738"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1340724</xdr:colOff>
      <xdr:row>49</xdr:row>
      <xdr:rowOff>1151</xdr:rowOff>
    </xdr:from>
    <xdr:to>
      <xdr:col>6</xdr:col>
      <xdr:colOff>50800</xdr:colOff>
      <xdr:row>50</xdr:row>
      <xdr:rowOff>118382</xdr:rowOff>
    </xdr:to>
    <xdr:sp macro="" textlink="">
      <xdr:nvSpPr>
        <xdr:cNvPr id="33" name="ZoneTexte 32"/>
        <xdr:cNvSpPr txBox="1"/>
      </xdr:nvSpPr>
      <xdr:spPr>
        <a:xfrm>
          <a:off x="2940924" y="14872851"/>
          <a:ext cx="152947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xdr:txBody>
    </xdr:sp>
    <xdr:clientData/>
  </xdr:twoCellAnchor>
  <xdr:twoCellAnchor>
    <xdr:from>
      <xdr:col>15</xdr:col>
      <xdr:colOff>1411478</xdr:colOff>
      <xdr:row>48</xdr:row>
      <xdr:rowOff>168519</xdr:rowOff>
    </xdr:from>
    <xdr:to>
      <xdr:col>18</xdr:col>
      <xdr:colOff>114299</xdr:colOff>
      <xdr:row>50</xdr:row>
      <xdr:rowOff>95250</xdr:rowOff>
    </xdr:to>
    <xdr:sp macro="" textlink="">
      <xdr:nvSpPr>
        <xdr:cNvPr id="34" name="ZoneTexte 33"/>
        <xdr:cNvSpPr txBox="1"/>
      </xdr:nvSpPr>
      <xdr:spPr>
        <a:xfrm>
          <a:off x="11063478" y="14849719"/>
          <a:ext cx="1522221"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1559345</xdr:colOff>
      <xdr:row>91</xdr:row>
      <xdr:rowOff>100937</xdr:rowOff>
    </xdr:from>
    <xdr:to>
      <xdr:col>7</xdr:col>
      <xdr:colOff>88900</xdr:colOff>
      <xdr:row>93</xdr:row>
      <xdr:rowOff>75293</xdr:rowOff>
    </xdr:to>
    <xdr:sp macro="" textlink="">
      <xdr:nvSpPr>
        <xdr:cNvPr id="35" name="ZoneTexte 34"/>
        <xdr:cNvSpPr txBox="1"/>
      </xdr:nvSpPr>
      <xdr:spPr>
        <a:xfrm>
          <a:off x="3159545" y="28155237"/>
          <a:ext cx="1628355" cy="304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15</xdr:col>
      <xdr:colOff>1253637</xdr:colOff>
      <xdr:row>92</xdr:row>
      <xdr:rowOff>158994</xdr:rowOff>
    </xdr:from>
    <xdr:to>
      <xdr:col>16</xdr:col>
      <xdr:colOff>65210</xdr:colOff>
      <xdr:row>94</xdr:row>
      <xdr:rowOff>85725</xdr:rowOff>
    </xdr:to>
    <xdr:sp macro="" textlink="">
      <xdr:nvSpPr>
        <xdr:cNvPr id="36" name="ZoneTexte 35"/>
        <xdr:cNvSpPr txBox="1"/>
      </xdr:nvSpPr>
      <xdr:spPr>
        <a:xfrm>
          <a:off x="10892937" y="28095819"/>
          <a:ext cx="1068998" cy="317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fr-FR"/>
        </a:p>
      </xdr:txBody>
    </xdr:sp>
    <xdr:clientData/>
  </xdr:twoCellAnchor>
  <xdr:twoCellAnchor>
    <xdr:from>
      <xdr:col>15</xdr:col>
      <xdr:colOff>1069973</xdr:colOff>
      <xdr:row>42</xdr:row>
      <xdr:rowOff>183924</xdr:rowOff>
    </xdr:from>
    <xdr:to>
      <xdr:col>24</xdr:col>
      <xdr:colOff>1450973</xdr:colOff>
      <xdr:row>43</xdr:row>
      <xdr:rowOff>673782</xdr:rowOff>
    </xdr:to>
    <xdr:sp macro="" textlink="">
      <xdr:nvSpPr>
        <xdr:cNvPr id="37" name="Rectangle 36"/>
        <xdr:cNvSpPr/>
      </xdr:nvSpPr>
      <xdr:spPr>
        <a:xfrm>
          <a:off x="10709273" y="1307124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15</xdr:col>
      <xdr:colOff>1406037</xdr:colOff>
      <xdr:row>91</xdr:row>
      <xdr:rowOff>179405</xdr:rowOff>
    </xdr:from>
    <xdr:to>
      <xdr:col>19</xdr:col>
      <xdr:colOff>12700</xdr:colOff>
      <xdr:row>93</xdr:row>
      <xdr:rowOff>106136</xdr:rowOff>
    </xdr:to>
    <xdr:sp macro="" textlink="">
      <xdr:nvSpPr>
        <xdr:cNvPr id="38" name="ZoneTexte 37"/>
        <xdr:cNvSpPr txBox="1"/>
      </xdr:nvSpPr>
      <xdr:spPr>
        <a:xfrm>
          <a:off x="11058037" y="28259105"/>
          <a:ext cx="1705463"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8</xdr:col>
      <xdr:colOff>172077</xdr:colOff>
      <xdr:row>135</xdr:row>
      <xdr:rowOff>29273</xdr:rowOff>
    </xdr:from>
    <xdr:to>
      <xdr:col>12</xdr:col>
      <xdr:colOff>800100</xdr:colOff>
      <xdr:row>136</xdr:row>
      <xdr:rowOff>158959</xdr:rowOff>
    </xdr:to>
    <xdr:sp macro="" textlink="">
      <xdr:nvSpPr>
        <xdr:cNvPr id="39" name="ZoneTexte 38"/>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3</xdr:col>
      <xdr:colOff>1455964</xdr:colOff>
      <xdr:row>135</xdr:row>
      <xdr:rowOff>48986</xdr:rowOff>
    </xdr:from>
    <xdr:to>
      <xdr:col>7</xdr:col>
      <xdr:colOff>25400</xdr:colOff>
      <xdr:row>136</xdr:row>
      <xdr:rowOff>166217</xdr:rowOff>
    </xdr:to>
    <xdr:sp macro="" textlink="">
      <xdr:nvSpPr>
        <xdr:cNvPr id="41" name="ZoneTexte 40"/>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3</xdr:col>
      <xdr:colOff>1115785</xdr:colOff>
      <xdr:row>129</xdr:row>
      <xdr:rowOff>0</xdr:rowOff>
    </xdr:from>
    <xdr:to>
      <xdr:col>12</xdr:col>
      <xdr:colOff>1496785</xdr:colOff>
      <xdr:row>130</xdr:row>
      <xdr:rowOff>4084</xdr:rowOff>
    </xdr:to>
    <xdr:sp macro="" textlink="">
      <xdr:nvSpPr>
        <xdr:cNvPr id="43" name="Rectangle 42"/>
        <xdr:cNvSpPr/>
      </xdr:nvSpPr>
      <xdr:spPr>
        <a:xfrm>
          <a:off x="2706460" y="39300150"/>
          <a:ext cx="4752975"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xdr:col>
      <xdr:colOff>685799</xdr:colOff>
      <xdr:row>129</xdr:row>
      <xdr:rowOff>0</xdr:rowOff>
    </xdr:from>
    <xdr:to>
      <xdr:col>3</xdr:col>
      <xdr:colOff>1114424</xdr:colOff>
      <xdr:row>129</xdr:row>
      <xdr:rowOff>677183</xdr:rowOff>
    </xdr:to>
    <xdr:sp macro="" textlink="">
      <xdr:nvSpPr>
        <xdr:cNvPr id="44" name="Rectangle 43"/>
        <xdr:cNvSpPr/>
      </xdr:nvSpPr>
      <xdr:spPr>
        <a:xfrm>
          <a:off x="1590674" y="3930015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20</xdr:col>
      <xdr:colOff>172077</xdr:colOff>
      <xdr:row>135</xdr:row>
      <xdr:rowOff>29273</xdr:rowOff>
    </xdr:from>
    <xdr:to>
      <xdr:col>24</xdr:col>
      <xdr:colOff>800100</xdr:colOff>
      <xdr:row>136</xdr:row>
      <xdr:rowOff>158959</xdr:rowOff>
    </xdr:to>
    <xdr:sp macro="" textlink="">
      <xdr:nvSpPr>
        <xdr:cNvPr id="40" name="ZoneTexte 39"/>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15</xdr:col>
      <xdr:colOff>1455964</xdr:colOff>
      <xdr:row>135</xdr:row>
      <xdr:rowOff>48986</xdr:rowOff>
    </xdr:from>
    <xdr:to>
      <xdr:col>19</xdr:col>
      <xdr:colOff>25400</xdr:colOff>
      <xdr:row>136</xdr:row>
      <xdr:rowOff>166217</xdr:rowOff>
    </xdr:to>
    <xdr:sp macro="" textlink="">
      <xdr:nvSpPr>
        <xdr:cNvPr id="42" name="ZoneTexte 41"/>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15</xdr:col>
      <xdr:colOff>1115785</xdr:colOff>
      <xdr:row>129</xdr:row>
      <xdr:rowOff>0</xdr:rowOff>
    </xdr:from>
    <xdr:to>
      <xdr:col>24</xdr:col>
      <xdr:colOff>1496785</xdr:colOff>
      <xdr:row>130</xdr:row>
      <xdr:rowOff>4084</xdr:rowOff>
    </xdr:to>
    <xdr:sp macro="" textlink="">
      <xdr:nvSpPr>
        <xdr:cNvPr id="52" name="Rectangle 51"/>
        <xdr:cNvSpPr/>
      </xdr:nvSpPr>
      <xdr:spPr>
        <a:xfrm>
          <a:off x="2715985" y="39801800"/>
          <a:ext cx="4749800"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14</xdr:col>
      <xdr:colOff>685799</xdr:colOff>
      <xdr:row>129</xdr:row>
      <xdr:rowOff>0</xdr:rowOff>
    </xdr:from>
    <xdr:to>
      <xdr:col>15</xdr:col>
      <xdr:colOff>1114424</xdr:colOff>
      <xdr:row>129</xdr:row>
      <xdr:rowOff>677183</xdr:rowOff>
    </xdr:to>
    <xdr:sp macro="" textlink="">
      <xdr:nvSpPr>
        <xdr:cNvPr id="53" name="Rectangle 52"/>
        <xdr:cNvSpPr/>
      </xdr:nvSpPr>
      <xdr:spPr>
        <a:xfrm>
          <a:off x="1600199" y="3980180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editAs="oneCell">
    <xdr:from>
      <xdr:col>2</xdr:col>
      <xdr:colOff>12700</xdr:colOff>
      <xdr:row>0</xdr:row>
      <xdr:rowOff>203201</xdr:rowOff>
    </xdr:from>
    <xdr:to>
      <xdr:col>3</xdr:col>
      <xdr:colOff>12700</xdr:colOff>
      <xdr:row>0</xdr:row>
      <xdr:rowOff>406401</xdr:rowOff>
    </xdr:to>
    <xdr:pic>
      <xdr:nvPicPr>
        <xdr:cNvPr id="110" name="Image 10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203201"/>
          <a:ext cx="685800" cy="203200"/>
        </a:xfrm>
        <a:prstGeom prst="rect">
          <a:avLst/>
        </a:prstGeom>
      </xdr:spPr>
    </xdr:pic>
    <xdr:clientData/>
  </xdr:twoCellAnchor>
  <xdr:twoCellAnchor editAs="oneCell">
    <xdr:from>
      <xdr:col>14</xdr:col>
      <xdr:colOff>0</xdr:colOff>
      <xdr:row>0</xdr:row>
      <xdr:rowOff>165100</xdr:rowOff>
    </xdr:from>
    <xdr:to>
      <xdr:col>14</xdr:col>
      <xdr:colOff>685800</xdr:colOff>
      <xdr:row>0</xdr:row>
      <xdr:rowOff>368300</xdr:rowOff>
    </xdr:to>
    <xdr:pic>
      <xdr:nvPicPr>
        <xdr:cNvPr id="111" name="Image 110"/>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165100"/>
          <a:ext cx="685800" cy="203200"/>
        </a:xfrm>
        <a:prstGeom prst="rect">
          <a:avLst/>
        </a:prstGeom>
      </xdr:spPr>
    </xdr:pic>
    <xdr:clientData/>
  </xdr:twoCellAnchor>
  <xdr:twoCellAnchor editAs="oneCell">
    <xdr:from>
      <xdr:col>2</xdr:col>
      <xdr:colOff>0</xdr:colOff>
      <xdr:row>43</xdr:row>
      <xdr:rowOff>215900</xdr:rowOff>
    </xdr:from>
    <xdr:to>
      <xdr:col>3</xdr:col>
      <xdr:colOff>0</xdr:colOff>
      <xdr:row>43</xdr:row>
      <xdr:rowOff>419100</xdr:rowOff>
    </xdr:to>
    <xdr:pic>
      <xdr:nvPicPr>
        <xdr:cNvPr id="113" name="Image 11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13462000"/>
          <a:ext cx="685800" cy="203200"/>
        </a:xfrm>
        <a:prstGeom prst="rect">
          <a:avLst/>
        </a:prstGeom>
      </xdr:spPr>
    </xdr:pic>
    <xdr:clientData/>
  </xdr:twoCellAnchor>
  <xdr:twoCellAnchor editAs="oneCell">
    <xdr:from>
      <xdr:col>14</xdr:col>
      <xdr:colOff>12700</xdr:colOff>
      <xdr:row>43</xdr:row>
      <xdr:rowOff>228600</xdr:rowOff>
    </xdr:from>
    <xdr:to>
      <xdr:col>15</xdr:col>
      <xdr:colOff>0</xdr:colOff>
      <xdr:row>43</xdr:row>
      <xdr:rowOff>431800</xdr:rowOff>
    </xdr:to>
    <xdr:pic>
      <xdr:nvPicPr>
        <xdr:cNvPr id="119" name="Image 11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6200" y="13474700"/>
          <a:ext cx="685800" cy="203200"/>
        </a:xfrm>
        <a:prstGeom prst="rect">
          <a:avLst/>
        </a:prstGeom>
      </xdr:spPr>
    </xdr:pic>
    <xdr:clientData/>
  </xdr:twoCellAnchor>
  <xdr:twoCellAnchor editAs="oneCell">
    <xdr:from>
      <xdr:col>2</xdr:col>
      <xdr:colOff>0</xdr:colOff>
      <xdr:row>86</xdr:row>
      <xdr:rowOff>228600</xdr:rowOff>
    </xdr:from>
    <xdr:to>
      <xdr:col>3</xdr:col>
      <xdr:colOff>0</xdr:colOff>
      <xdr:row>86</xdr:row>
      <xdr:rowOff>431800</xdr:rowOff>
    </xdr:to>
    <xdr:pic>
      <xdr:nvPicPr>
        <xdr:cNvPr id="120" name="Image 11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26873200"/>
          <a:ext cx="685800" cy="203200"/>
        </a:xfrm>
        <a:prstGeom prst="rect">
          <a:avLst/>
        </a:prstGeom>
      </xdr:spPr>
    </xdr:pic>
    <xdr:clientData/>
  </xdr:twoCellAnchor>
  <xdr:twoCellAnchor editAs="oneCell">
    <xdr:from>
      <xdr:col>14</xdr:col>
      <xdr:colOff>0</xdr:colOff>
      <xdr:row>86</xdr:row>
      <xdr:rowOff>215900</xdr:rowOff>
    </xdr:from>
    <xdr:to>
      <xdr:col>14</xdr:col>
      <xdr:colOff>685800</xdr:colOff>
      <xdr:row>86</xdr:row>
      <xdr:rowOff>419100</xdr:rowOff>
    </xdr:to>
    <xdr:pic>
      <xdr:nvPicPr>
        <xdr:cNvPr id="121" name="Image 120"/>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26860500"/>
          <a:ext cx="685800" cy="2032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1257300</xdr:colOff>
          <xdr:row>6</xdr:row>
          <xdr:rowOff>28575</xdr:rowOff>
        </xdr:from>
        <xdr:to>
          <xdr:col>3</xdr:col>
          <xdr:colOff>1609725</xdr:colOff>
          <xdr:row>6</xdr:row>
          <xdr:rowOff>133350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38100</xdr:rowOff>
        </xdr:from>
        <xdr:to>
          <xdr:col>9</xdr:col>
          <xdr:colOff>104775</xdr:colOff>
          <xdr:row>6</xdr:row>
          <xdr:rowOff>142875</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1219200</xdr:colOff>
          <xdr:row>49</xdr:row>
          <xdr:rowOff>76200</xdr:rowOff>
        </xdr:from>
        <xdr:to>
          <xdr:col>3</xdr:col>
          <xdr:colOff>1571625</xdr:colOff>
          <xdr:row>49</xdr:row>
          <xdr:rowOff>180975</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49</xdr:row>
          <xdr:rowOff>76200</xdr:rowOff>
        </xdr:from>
        <xdr:to>
          <xdr:col>7</xdr:col>
          <xdr:colOff>219075</xdr:colOff>
          <xdr:row>49</xdr:row>
          <xdr:rowOff>180975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1447800</xdr:colOff>
          <xdr:row>92</xdr:row>
          <xdr:rowOff>38100</xdr:rowOff>
        </xdr:from>
        <xdr:to>
          <xdr:col>3</xdr:col>
          <xdr:colOff>1800225</xdr:colOff>
          <xdr:row>92</xdr:row>
          <xdr:rowOff>142875</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92</xdr:row>
          <xdr:rowOff>66675</xdr:rowOff>
        </xdr:from>
        <xdr:to>
          <xdr:col>9</xdr:col>
          <xdr:colOff>104775</xdr:colOff>
          <xdr:row>92</xdr:row>
          <xdr:rowOff>171450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1114425</xdr:colOff>
          <xdr:row>6</xdr:row>
          <xdr:rowOff>9525</xdr:rowOff>
        </xdr:from>
        <xdr:to>
          <xdr:col>15</xdr:col>
          <xdr:colOff>1466850</xdr:colOff>
          <xdr:row>6</xdr:row>
          <xdr:rowOff>114300</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6</xdr:row>
          <xdr:rowOff>47625</xdr:rowOff>
        </xdr:from>
        <xdr:to>
          <xdr:col>21</xdr:col>
          <xdr:colOff>95250</xdr:colOff>
          <xdr:row>6</xdr:row>
          <xdr:rowOff>152400</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1295400</xdr:colOff>
          <xdr:row>49</xdr:row>
          <xdr:rowOff>47625</xdr:rowOff>
        </xdr:from>
        <xdr:to>
          <xdr:col>15</xdr:col>
          <xdr:colOff>1647825</xdr:colOff>
          <xdr:row>49</xdr:row>
          <xdr:rowOff>152400</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257175</xdr:colOff>
          <xdr:row>49</xdr:row>
          <xdr:rowOff>66675</xdr:rowOff>
        </xdr:from>
        <xdr:to>
          <xdr:col>20</xdr:col>
          <xdr:colOff>76200</xdr:colOff>
          <xdr:row>49</xdr:row>
          <xdr:rowOff>171450</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1276350</xdr:colOff>
          <xdr:row>92</xdr:row>
          <xdr:rowOff>66675</xdr:rowOff>
        </xdr:from>
        <xdr:to>
          <xdr:col>15</xdr:col>
          <xdr:colOff>1628775</xdr:colOff>
          <xdr:row>92</xdr:row>
          <xdr:rowOff>171450</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92</xdr:row>
          <xdr:rowOff>66675</xdr:rowOff>
        </xdr:from>
        <xdr:to>
          <xdr:col>21</xdr:col>
          <xdr:colOff>104775</xdr:colOff>
          <xdr:row>92</xdr:row>
          <xdr:rowOff>171450</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1" name="Check Box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2" name="Check Box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104" name="Check Box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105" name="Check Box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1333500</xdr:colOff>
          <xdr:row>135</xdr:row>
          <xdr:rowOff>104775</xdr:rowOff>
        </xdr:from>
        <xdr:to>
          <xdr:col>3</xdr:col>
          <xdr:colOff>1685925</xdr:colOff>
          <xdr:row>136</xdr:row>
          <xdr:rowOff>9525</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135</xdr:row>
          <xdr:rowOff>104775</xdr:rowOff>
        </xdr:from>
        <xdr:to>
          <xdr:col>9</xdr:col>
          <xdr:colOff>133350</xdr:colOff>
          <xdr:row>136</xdr:row>
          <xdr:rowOff>9525</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1228725</xdr:colOff>
          <xdr:row>172</xdr:row>
          <xdr:rowOff>0</xdr:rowOff>
        </xdr:from>
        <xdr:to>
          <xdr:col>3</xdr:col>
          <xdr:colOff>1581150</xdr:colOff>
          <xdr:row>172</xdr:row>
          <xdr:rowOff>0</xdr:rowOff>
        </xdr:to>
        <xdr:sp macro="" textlink="">
          <xdr:nvSpPr>
            <xdr:cNvPr id="2120" name="Check Box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172</xdr:row>
          <xdr:rowOff>0</xdr:rowOff>
        </xdr:from>
        <xdr:to>
          <xdr:col>9</xdr:col>
          <xdr:colOff>28575</xdr:colOff>
          <xdr:row>172</xdr:row>
          <xdr:rowOff>0</xdr:rowOff>
        </xdr:to>
        <xdr:sp macro="" textlink="">
          <xdr:nvSpPr>
            <xdr:cNvPr id="2121" name="Check Box 73" hidden="1">
              <a:extLst>
                <a:ext uri="{63B3BB69-23CF-44E3-9099-C40C66FF867C}">
                  <a14:compatExt spid="_x0000_s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1143000</xdr:colOff>
          <xdr:row>172</xdr:row>
          <xdr:rowOff>0</xdr:rowOff>
        </xdr:from>
        <xdr:to>
          <xdr:col>12</xdr:col>
          <xdr:colOff>1495425</xdr:colOff>
          <xdr:row>172</xdr:row>
          <xdr:rowOff>0</xdr:rowOff>
        </xdr:to>
        <xdr:sp macro="" textlink="">
          <xdr:nvSpPr>
            <xdr:cNvPr id="2122" name="Check Box 74" hidden="1">
              <a:extLst>
                <a:ext uri="{63B3BB69-23CF-44E3-9099-C40C66FF867C}">
                  <a14:compatExt spid="_x0000_s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1333500</xdr:colOff>
          <xdr:row>135</xdr:row>
          <xdr:rowOff>104775</xdr:rowOff>
        </xdr:from>
        <xdr:to>
          <xdr:col>15</xdr:col>
          <xdr:colOff>1685925</xdr:colOff>
          <xdr:row>136</xdr:row>
          <xdr:rowOff>9525</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135</xdr:row>
          <xdr:rowOff>104775</xdr:rowOff>
        </xdr:from>
        <xdr:to>
          <xdr:col>21</xdr:col>
          <xdr:colOff>133350</xdr:colOff>
          <xdr:row>136</xdr:row>
          <xdr:rowOff>9525</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ulien\AppData\Local\Microsoft\Windows\Temporary%20Internet%20Files\Content.Outlook\GHEO9EXI\FICHIER%20MENU%20-%20MAURON%20def2.1%20exemple%20r&#233;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Fichiers%20Internet%20temporaires\Content.Outlook\JMW4JLKC\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Users\mauron\AppData\Local\Microsoft\Windows\Temporary%20Internet%20Files\Content.Outlook\OFXZGQLZ\FICHES%20TECHNIQUES%20CC17%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uron\AppData\Local\Microsoft\Windows\Temporary%20Internet%20Files\Content.Outlook\OFXZGQLZ\FICHES%20TECHNIQUES%20CC17%20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7030A0"/>
  </sheetPr>
  <dimension ref="A1:BB163"/>
  <sheetViews>
    <sheetView showGridLines="0" tabSelected="1" view="pageBreakPreview" zoomScale="80" zoomScaleSheetLayoutView="80" workbookViewId="0">
      <selection activeCell="I83" sqref="I83"/>
    </sheetView>
  </sheetViews>
  <sheetFormatPr baseColWidth="10" defaultRowHeight="15" x14ac:dyDescent="0.25"/>
  <cols>
    <col min="1" max="1" width="2.140625" customWidth="1"/>
    <col min="2" max="2" width="2.28515625" customWidth="1"/>
    <col min="3" max="3" width="19.85546875" customWidth="1"/>
    <col min="4" max="4" width="1.85546875" style="2" customWidth="1"/>
    <col min="5" max="5" width="33" customWidth="1"/>
    <col min="6" max="6" width="1.85546875" style="2" customWidth="1"/>
    <col min="7" max="7" width="34.140625" customWidth="1"/>
    <col min="8" max="8" width="1.85546875" style="2" customWidth="1"/>
    <col min="9" max="9" width="34.140625" customWidth="1"/>
    <col min="10" max="10" width="1.85546875" style="2" customWidth="1"/>
    <col min="11" max="11" width="34.140625" customWidth="1"/>
    <col min="12" max="12" width="1.85546875" style="2" customWidth="1"/>
    <col min="13" max="13" width="34.140625" customWidth="1"/>
    <col min="14" max="14" width="2" customWidth="1"/>
    <col min="15" max="15" width="1.42578125" customWidth="1"/>
    <col min="16" max="16" width="20.5703125" bestFit="1" customWidth="1"/>
    <col min="17" max="17" width="14.7109375" customWidth="1"/>
    <col min="19" max="28" width="11.42578125" style="23"/>
    <col min="30" max="30" width="13.140625" bestFit="1" customWidth="1"/>
    <col min="54" max="54" width="26.42578125" style="1" bestFit="1" customWidth="1"/>
  </cols>
  <sheetData>
    <row r="1" spans="1:54" ht="6" customHeight="1" x14ac:dyDescent="0.25">
      <c r="A1" s="4"/>
      <c r="B1" s="4"/>
      <c r="C1" s="4"/>
      <c r="E1" s="2"/>
      <c r="G1" s="4"/>
      <c r="I1" s="4"/>
      <c r="K1" s="4"/>
      <c r="M1" s="4"/>
      <c r="N1" s="4"/>
      <c r="P1" s="5"/>
      <c r="BB1" s="3"/>
    </row>
    <row r="2" spans="1:54" ht="6.75" customHeight="1" x14ac:dyDescent="0.25">
      <c r="A2" s="4"/>
      <c r="B2" s="4"/>
      <c r="C2" s="4"/>
      <c r="E2" s="12"/>
      <c r="F2" s="12"/>
      <c r="G2" s="4"/>
      <c r="I2" s="4"/>
      <c r="K2" s="4"/>
      <c r="M2" s="4"/>
      <c r="N2" s="4"/>
      <c r="P2" s="5"/>
      <c r="BB2" s="3"/>
    </row>
    <row r="3" spans="1:54" ht="15" customHeight="1" x14ac:dyDescent="0.25">
      <c r="A3" s="201" t="s">
        <v>48</v>
      </c>
      <c r="B3" s="201"/>
      <c r="C3" s="201"/>
      <c r="D3" s="201"/>
      <c r="E3" s="201"/>
      <c r="F3" s="201"/>
      <c r="G3" s="201"/>
      <c r="H3" s="201"/>
      <c r="I3" s="201"/>
      <c r="J3" s="201"/>
      <c r="K3" s="201"/>
      <c r="L3" s="201"/>
      <c r="M3" s="201"/>
      <c r="N3" s="201"/>
      <c r="P3" s="22" t="s">
        <v>5</v>
      </c>
      <c r="BB3" s="3"/>
    </row>
    <row r="4" spans="1:54" ht="26.25" customHeight="1" x14ac:dyDescent="0.25">
      <c r="A4" s="201"/>
      <c r="B4" s="201"/>
      <c r="C4" s="201"/>
      <c r="D4" s="201"/>
      <c r="E4" s="201"/>
      <c r="F4" s="201"/>
      <c r="G4" s="201"/>
      <c r="H4" s="201"/>
      <c r="I4" s="201"/>
      <c r="J4" s="201"/>
      <c r="K4" s="201"/>
      <c r="L4" s="201"/>
      <c r="M4" s="201"/>
      <c r="N4" s="201"/>
      <c r="P4" s="47">
        <v>41764</v>
      </c>
      <c r="BB4" s="3"/>
    </row>
    <row r="5" spans="1:54" ht="15" customHeight="1" x14ac:dyDescent="0.25">
      <c r="A5" s="205" t="s">
        <v>59</v>
      </c>
      <c r="B5" s="205"/>
      <c r="C5" s="205"/>
      <c r="D5" s="205"/>
      <c r="E5" s="205"/>
      <c r="F5" s="205"/>
      <c r="G5" s="205"/>
      <c r="H5" s="205"/>
      <c r="I5" s="205"/>
      <c r="J5" s="205"/>
      <c r="K5" s="205"/>
      <c r="L5" s="205"/>
      <c r="M5" s="205"/>
      <c r="N5" s="205"/>
      <c r="P5" s="22" t="s">
        <v>6</v>
      </c>
      <c r="BB5" s="3"/>
    </row>
    <row r="6" spans="1:54" ht="15" customHeight="1" x14ac:dyDescent="0.25">
      <c r="A6" s="205"/>
      <c r="B6" s="205"/>
      <c r="C6" s="205"/>
      <c r="D6" s="205"/>
      <c r="E6" s="205"/>
      <c r="F6" s="205"/>
      <c r="G6" s="205"/>
      <c r="H6" s="205"/>
      <c r="I6" s="205"/>
      <c r="J6" s="205"/>
      <c r="K6" s="205"/>
      <c r="L6" s="205"/>
      <c r="M6" s="205"/>
      <c r="N6" s="205"/>
      <c r="P6" s="49" t="s">
        <v>17</v>
      </c>
      <c r="BB6" s="3"/>
    </row>
    <row r="7" spans="1:54" s="25" customFormat="1" ht="9" customHeight="1" x14ac:dyDescent="0.25">
      <c r="A7" s="38"/>
      <c r="B7" s="38"/>
      <c r="C7" s="38"/>
      <c r="D7" s="38"/>
      <c r="E7" s="38"/>
      <c r="F7" s="38"/>
      <c r="G7" s="38"/>
      <c r="H7" s="38"/>
      <c r="I7" s="38"/>
      <c r="J7" s="38"/>
      <c r="K7" s="38"/>
      <c r="L7" s="38"/>
      <c r="M7" s="38"/>
      <c r="N7" s="38"/>
      <c r="P7" s="41"/>
      <c r="BB7" s="3"/>
    </row>
    <row r="8" spans="1:54" ht="9" customHeight="1" x14ac:dyDescent="0.25">
      <c r="A8" s="4"/>
      <c r="B8" s="11"/>
      <c r="C8" s="4"/>
      <c r="D8" s="11"/>
      <c r="E8" s="31"/>
      <c r="F8" s="11"/>
      <c r="G8" s="11"/>
      <c r="H8" s="11"/>
      <c r="I8" s="11"/>
      <c r="J8" s="11"/>
      <c r="K8" s="11"/>
      <c r="L8" s="11"/>
      <c r="M8" s="11"/>
      <c r="N8" s="11"/>
      <c r="P8" s="22" t="s">
        <v>7</v>
      </c>
      <c r="BB8" s="3"/>
    </row>
    <row r="9" spans="1:54" ht="24" customHeight="1" x14ac:dyDescent="0.25">
      <c r="A9" s="4"/>
      <c r="B9" s="10"/>
      <c r="C9" s="10"/>
      <c r="D9" s="10"/>
      <c r="E9" s="10"/>
      <c r="F9" s="10"/>
      <c r="G9" s="10"/>
      <c r="H9" s="10"/>
      <c r="I9" s="10"/>
      <c r="J9" s="10"/>
      <c r="K9" s="188"/>
      <c r="L9" s="10"/>
      <c r="M9" s="10"/>
      <c r="N9" s="10"/>
      <c r="P9" s="49" t="s">
        <v>21</v>
      </c>
      <c r="BB9" s="3"/>
    </row>
    <row r="10" spans="1:54" ht="16.5" customHeight="1" x14ac:dyDescent="0.25">
      <c r="A10" s="4"/>
      <c r="B10" s="212" t="s">
        <v>56</v>
      </c>
      <c r="C10" s="212"/>
      <c r="D10" s="8"/>
      <c r="E10" s="203" t="s">
        <v>10</v>
      </c>
      <c r="F10" s="33"/>
      <c r="G10" s="204" t="s">
        <v>11</v>
      </c>
      <c r="H10" s="33"/>
      <c r="I10" s="203" t="s">
        <v>12</v>
      </c>
      <c r="J10" s="39"/>
      <c r="K10" s="204" t="s">
        <v>13</v>
      </c>
      <c r="L10" s="33"/>
      <c r="M10" s="203" t="s">
        <v>14</v>
      </c>
      <c r="N10" s="4"/>
      <c r="P10" s="22" t="s">
        <v>8</v>
      </c>
      <c r="Q10" s="22" t="s">
        <v>15</v>
      </c>
      <c r="BB10" s="3"/>
    </row>
    <row r="11" spans="1:54" s="25" customFormat="1" ht="16.5" customHeight="1" x14ac:dyDescent="0.25">
      <c r="A11" s="4"/>
      <c r="B11" s="212"/>
      <c r="C11" s="212"/>
      <c r="D11" s="8"/>
      <c r="E11" s="203"/>
      <c r="F11" s="33"/>
      <c r="G11" s="204"/>
      <c r="H11" s="33"/>
      <c r="I11" s="203"/>
      <c r="J11" s="39"/>
      <c r="K11" s="204"/>
      <c r="L11" s="33"/>
      <c r="M11" s="203"/>
      <c r="N11" s="4"/>
      <c r="P11" s="22"/>
      <c r="Q11" s="22"/>
      <c r="BB11" s="3"/>
    </row>
    <row r="12" spans="1:54" ht="14.25" customHeight="1" x14ac:dyDescent="0.25">
      <c r="A12" s="4"/>
      <c r="B12" s="212"/>
      <c r="C12" s="212"/>
      <c r="D12" s="8"/>
      <c r="E12" s="122"/>
      <c r="F12" s="34"/>
      <c r="G12" s="204"/>
      <c r="H12" s="34"/>
      <c r="I12" s="122"/>
      <c r="J12" s="35"/>
      <c r="K12" s="204"/>
      <c r="L12" s="34"/>
      <c r="M12" s="122"/>
      <c r="N12" s="4"/>
      <c r="P12" s="51">
        <v>36</v>
      </c>
      <c r="Q12" s="48" t="s">
        <v>16</v>
      </c>
      <c r="BB12" s="3"/>
    </row>
    <row r="13" spans="1:54" ht="42" customHeight="1" x14ac:dyDescent="0.25">
      <c r="A13" s="4"/>
      <c r="B13" s="211" t="s">
        <v>3</v>
      </c>
      <c r="C13" s="211"/>
      <c r="D13" s="6"/>
      <c r="E13" s="142" t="s">
        <v>60</v>
      </c>
      <c r="F13" s="177"/>
      <c r="G13" s="171" t="s">
        <v>69</v>
      </c>
      <c r="H13" s="178"/>
      <c r="I13" s="176" t="s">
        <v>70</v>
      </c>
      <c r="J13" s="179"/>
      <c r="K13" s="160" t="s">
        <v>78</v>
      </c>
      <c r="L13" s="179"/>
      <c r="M13" s="176" t="s">
        <v>79</v>
      </c>
      <c r="N13" s="4"/>
      <c r="P13" s="32"/>
      <c r="BB13" s="3"/>
    </row>
    <row r="14" spans="1:54" ht="3" customHeight="1" x14ac:dyDescent="0.25">
      <c r="A14" s="4"/>
      <c r="B14" s="28"/>
      <c r="C14" s="28"/>
      <c r="D14" s="6"/>
      <c r="E14" s="179"/>
      <c r="F14" s="177"/>
      <c r="G14" s="179"/>
      <c r="H14" s="178"/>
      <c r="I14" s="179"/>
      <c r="J14" s="179"/>
      <c r="K14" s="189"/>
      <c r="L14" s="179"/>
      <c r="M14" s="179"/>
      <c r="N14" s="4"/>
      <c r="P14" s="27"/>
      <c r="BB14" s="3"/>
    </row>
    <row r="15" spans="1:54" ht="54" customHeight="1" x14ac:dyDescent="0.25">
      <c r="A15" s="4"/>
      <c r="B15" s="208" t="s">
        <v>2</v>
      </c>
      <c r="C15" s="208"/>
      <c r="D15" s="6"/>
      <c r="E15" s="131" t="s">
        <v>61</v>
      </c>
      <c r="F15" s="177"/>
      <c r="G15" s="155" t="s">
        <v>68</v>
      </c>
      <c r="H15" s="178"/>
      <c r="I15" s="140" t="s">
        <v>71</v>
      </c>
      <c r="J15" s="179"/>
      <c r="K15" s="162" t="s">
        <v>77</v>
      </c>
      <c r="L15" s="179"/>
      <c r="M15" s="131" t="s">
        <v>80</v>
      </c>
      <c r="N15" s="4"/>
      <c r="P15" s="52"/>
      <c r="Q15" s="13"/>
      <c r="BB15" s="3"/>
    </row>
    <row r="16" spans="1:54" ht="3" customHeight="1" x14ac:dyDescent="0.25">
      <c r="A16" s="4"/>
      <c r="B16" s="28"/>
      <c r="C16" s="28"/>
      <c r="D16" s="6"/>
      <c r="E16" s="180"/>
      <c r="F16" s="177"/>
      <c r="G16" s="179"/>
      <c r="H16" s="178"/>
      <c r="I16" s="179"/>
      <c r="J16" s="179"/>
      <c r="K16" s="189"/>
      <c r="L16" s="179"/>
      <c r="M16" s="179"/>
      <c r="N16" s="4"/>
      <c r="BB16" s="3"/>
    </row>
    <row r="17" spans="1:54" s="60" customFormat="1" ht="44.25" customHeight="1" x14ac:dyDescent="0.25">
      <c r="A17" s="59"/>
      <c r="B17" s="209" t="s">
        <v>9</v>
      </c>
      <c r="C17" s="210"/>
      <c r="D17" s="6"/>
      <c r="E17" s="160" t="s">
        <v>62</v>
      </c>
      <c r="F17" s="181"/>
      <c r="G17" s="137" t="s">
        <v>67</v>
      </c>
      <c r="H17" s="182"/>
      <c r="I17" s="142" t="s">
        <v>72</v>
      </c>
      <c r="J17" s="183"/>
      <c r="K17" s="137" t="s">
        <v>76</v>
      </c>
      <c r="L17" s="183"/>
      <c r="M17" s="134" t="s">
        <v>141</v>
      </c>
      <c r="N17" s="59"/>
      <c r="R17" s="59"/>
      <c r="S17" s="59"/>
      <c r="BB17" s="61"/>
    </row>
    <row r="18" spans="1:54" ht="3" customHeight="1" x14ac:dyDescent="0.25">
      <c r="A18" s="4"/>
      <c r="B18" s="7"/>
      <c r="C18" s="7"/>
      <c r="D18" s="6"/>
      <c r="E18" s="179"/>
      <c r="F18" s="181"/>
      <c r="G18" s="179"/>
      <c r="H18" s="182"/>
      <c r="I18" s="183"/>
      <c r="J18" s="183"/>
      <c r="K18" s="189"/>
      <c r="L18" s="183"/>
      <c r="M18" s="183"/>
      <c r="N18" s="4"/>
      <c r="BB18" s="3"/>
    </row>
    <row r="19" spans="1:54" ht="42" customHeight="1" x14ac:dyDescent="0.25">
      <c r="A19" s="4"/>
      <c r="B19" s="198" t="s">
        <v>1</v>
      </c>
      <c r="C19" s="199"/>
      <c r="D19" s="6"/>
      <c r="E19" s="135" t="s">
        <v>63</v>
      </c>
      <c r="F19" s="181"/>
      <c r="G19" s="135" t="s">
        <v>66</v>
      </c>
      <c r="H19" s="182"/>
      <c r="I19" s="135" t="s">
        <v>73</v>
      </c>
      <c r="J19" s="183"/>
      <c r="K19" s="169" t="s">
        <v>122</v>
      </c>
      <c r="L19" s="183"/>
      <c r="M19" s="135" t="s">
        <v>81</v>
      </c>
      <c r="N19" s="4"/>
      <c r="AD19" s="23"/>
      <c r="BB19" s="3"/>
    </row>
    <row r="20" spans="1:54" ht="3" customHeight="1" x14ac:dyDescent="0.25">
      <c r="A20" s="4"/>
      <c r="B20" s="7"/>
      <c r="C20" s="7"/>
      <c r="D20" s="6"/>
      <c r="E20" s="179"/>
      <c r="F20" s="181"/>
      <c r="G20" s="179"/>
      <c r="H20" s="182"/>
      <c r="I20" s="183"/>
      <c r="J20" s="183"/>
      <c r="K20" s="189"/>
      <c r="L20" s="183"/>
      <c r="M20" s="183"/>
      <c r="N20" s="4"/>
      <c r="AD20" s="23"/>
      <c r="BB20" s="3"/>
    </row>
    <row r="21" spans="1:54" ht="42" customHeight="1" x14ac:dyDescent="0.25">
      <c r="A21" s="4"/>
      <c r="B21" s="207" t="s">
        <v>0</v>
      </c>
      <c r="C21" s="207"/>
      <c r="D21" s="6"/>
      <c r="E21" s="174" t="s">
        <v>64</v>
      </c>
      <c r="F21" s="181"/>
      <c r="G21" s="144" t="s">
        <v>65</v>
      </c>
      <c r="H21" s="182"/>
      <c r="I21" s="174" t="s">
        <v>144</v>
      </c>
      <c r="J21" s="184"/>
      <c r="K21" s="186" t="s">
        <v>75</v>
      </c>
      <c r="L21" s="184"/>
      <c r="M21" s="174" t="s">
        <v>64</v>
      </c>
      <c r="N21" s="4"/>
      <c r="AD21" s="23"/>
      <c r="BB21" s="3"/>
    </row>
    <row r="22" spans="1:54" x14ac:dyDescent="0.25">
      <c r="A22" s="4"/>
      <c r="B22" s="4"/>
      <c r="C22" s="4"/>
      <c r="E22" s="158"/>
      <c r="F22" s="159"/>
      <c r="G22" s="159"/>
      <c r="H22" s="159"/>
      <c r="I22" s="158"/>
      <c r="J22" s="158"/>
      <c r="K22" s="128"/>
      <c r="L22" s="158"/>
      <c r="M22" s="158"/>
      <c r="N22" s="4"/>
      <c r="BB22" s="3"/>
    </row>
    <row r="23" spans="1:54" s="25" customFormat="1" x14ac:dyDescent="0.25">
      <c r="A23" s="4"/>
      <c r="B23" s="4"/>
      <c r="C23" s="4"/>
      <c r="D23" s="2"/>
      <c r="E23" s="158"/>
      <c r="F23" s="9"/>
      <c r="G23" s="24"/>
      <c r="H23" s="9"/>
      <c r="I23" s="4"/>
      <c r="J23" s="2"/>
      <c r="K23" s="40"/>
      <c r="L23" s="2"/>
      <c r="M23" s="4"/>
      <c r="N23" s="4"/>
      <c r="P23"/>
      <c r="BB23" s="3"/>
    </row>
    <row r="24" spans="1:54" ht="15" customHeight="1" x14ac:dyDescent="0.25">
      <c r="A24" s="4"/>
      <c r="B24" s="4"/>
      <c r="C24" s="45"/>
      <c r="E24" s="4" t="s">
        <v>53</v>
      </c>
      <c r="F24" s="9"/>
      <c r="G24" s="24"/>
      <c r="H24" s="9"/>
      <c r="I24" s="4"/>
      <c r="K24" s="40"/>
      <c r="M24" s="4"/>
      <c r="N24" s="4"/>
      <c r="BB24" s="3"/>
    </row>
    <row r="25" spans="1:54" x14ac:dyDescent="0.25">
      <c r="A25" s="4"/>
      <c r="B25" s="4"/>
      <c r="C25" s="4"/>
      <c r="E25" s="4"/>
      <c r="F25" s="9"/>
      <c r="G25" s="24"/>
      <c r="H25" s="9"/>
      <c r="I25" s="4"/>
      <c r="K25" s="4"/>
      <c r="M25" s="4"/>
      <c r="N25" s="4"/>
      <c r="BB25" s="3"/>
    </row>
    <row r="26" spans="1:54" x14ac:dyDescent="0.25">
      <c r="A26" s="4"/>
      <c r="B26" s="4"/>
      <c r="C26" s="4"/>
      <c r="E26" s="4"/>
      <c r="F26" s="9"/>
      <c r="G26" s="46"/>
      <c r="H26" s="9"/>
      <c r="I26" s="4"/>
      <c r="K26" s="4"/>
      <c r="M26" s="4"/>
      <c r="N26" s="4"/>
      <c r="P26" s="21"/>
      <c r="BB26" s="3"/>
    </row>
    <row r="27" spans="1:54" x14ac:dyDescent="0.25">
      <c r="A27" s="4"/>
      <c r="B27" s="4"/>
      <c r="C27" s="4"/>
      <c r="E27" s="4"/>
      <c r="F27" s="9"/>
      <c r="G27" s="24"/>
      <c r="H27" s="9"/>
      <c r="I27" s="4"/>
      <c r="K27" s="4"/>
      <c r="M27" s="4"/>
      <c r="N27" s="4"/>
      <c r="P27" s="20"/>
      <c r="BB27" s="3"/>
    </row>
    <row r="28" spans="1:54" x14ac:dyDescent="0.25">
      <c r="A28" s="4"/>
      <c r="B28" s="4"/>
      <c r="C28" s="4"/>
      <c r="E28" s="4"/>
      <c r="F28" s="9"/>
      <c r="G28" s="24"/>
      <c r="H28" s="9"/>
      <c r="I28" s="4"/>
      <c r="K28" s="4"/>
      <c r="M28" s="4"/>
      <c r="N28" s="4"/>
      <c r="P28" s="21"/>
      <c r="BB28" s="3"/>
    </row>
    <row r="29" spans="1:54" ht="279" customHeight="1" x14ac:dyDescent="0.25">
      <c r="A29" s="4"/>
      <c r="B29" s="4"/>
      <c r="C29" s="76"/>
      <c r="D29" s="76"/>
      <c r="E29" s="172"/>
      <c r="F29" s="76"/>
      <c r="G29" s="76"/>
      <c r="H29" s="9"/>
      <c r="I29" s="4"/>
      <c r="M29" s="4"/>
      <c r="N29" s="4"/>
      <c r="P29" s="26"/>
      <c r="BB29" s="3"/>
    </row>
    <row r="30" spans="1:54" s="25" customFormat="1" ht="15" customHeight="1" x14ac:dyDescent="0.25">
      <c r="A30" s="4"/>
      <c r="B30" s="4"/>
      <c r="C30" s="4"/>
      <c r="D30" s="2"/>
      <c r="E30" s="4"/>
      <c r="F30" s="9"/>
      <c r="G30" s="24"/>
      <c r="H30" s="9"/>
      <c r="I30" s="4"/>
      <c r="J30" s="2"/>
      <c r="K30" s="4"/>
      <c r="L30" s="2"/>
      <c r="M30" s="4"/>
      <c r="N30" s="4"/>
      <c r="P30" s="26"/>
      <c r="BB30" s="3"/>
    </row>
    <row r="31" spans="1:54" x14ac:dyDescent="0.25">
      <c r="A31" s="4"/>
      <c r="B31" s="16"/>
      <c r="C31" s="4"/>
      <c r="E31" s="4"/>
      <c r="F31" s="16"/>
      <c r="G31" s="4"/>
      <c r="I31" s="16"/>
      <c r="J31" s="17"/>
      <c r="K31" s="17"/>
      <c r="L31" s="17"/>
      <c r="M31" s="9"/>
      <c r="N31" s="2"/>
      <c r="P31" s="19"/>
      <c r="BB31" s="3"/>
    </row>
    <row r="32" spans="1:54" ht="15" customHeight="1" x14ac:dyDescent="0.25">
      <c r="A32" s="4"/>
      <c r="B32" s="191"/>
      <c r="C32" s="191"/>
      <c r="D32" s="191"/>
      <c r="E32" s="191"/>
      <c r="F32" s="15"/>
      <c r="G32" s="15"/>
      <c r="H32" s="18"/>
      <c r="I32" s="14"/>
      <c r="J32" s="14"/>
      <c r="K32" s="14"/>
      <c r="L32" s="14"/>
      <c r="M32" s="14"/>
      <c r="N32" s="4"/>
      <c r="P32" s="29"/>
      <c r="BB32" s="3"/>
    </row>
    <row r="33" spans="1:54" x14ac:dyDescent="0.25">
      <c r="A33" s="4"/>
      <c r="B33" s="191"/>
      <c r="C33" s="191"/>
      <c r="D33" s="191"/>
      <c r="E33" s="191"/>
      <c r="F33" s="15"/>
      <c r="G33" s="15"/>
      <c r="H33" s="18"/>
      <c r="I33" s="14"/>
      <c r="J33" s="14"/>
      <c r="K33" s="14"/>
      <c r="L33" s="14"/>
      <c r="M33" s="14"/>
      <c r="N33" s="4"/>
      <c r="P33" s="19"/>
      <c r="BB33" s="3"/>
    </row>
    <row r="34" spans="1:54" ht="9" customHeight="1" x14ac:dyDescent="0.25"/>
    <row r="35" spans="1:54" s="25" customFormat="1" ht="6" customHeight="1" x14ac:dyDescent="0.25">
      <c r="D35" s="2"/>
      <c r="F35" s="2"/>
      <c r="H35" s="2"/>
      <c r="J35" s="2"/>
      <c r="L35" s="2"/>
      <c r="BB35" s="1"/>
    </row>
    <row r="36" spans="1:54" ht="3.75" customHeight="1" x14ac:dyDescent="0.25">
      <c r="A36" s="4"/>
      <c r="B36" s="4"/>
      <c r="C36" s="4"/>
      <c r="E36" s="12"/>
      <c r="F36" s="12"/>
      <c r="G36" s="4"/>
      <c r="I36" s="4"/>
      <c r="K36" s="4"/>
      <c r="M36" s="4"/>
      <c r="N36" s="4"/>
    </row>
    <row r="37" spans="1:54" ht="15" customHeight="1" x14ac:dyDescent="0.25">
      <c r="A37" s="201" t="s">
        <v>48</v>
      </c>
      <c r="B37" s="201"/>
      <c r="C37" s="201"/>
      <c r="D37" s="201"/>
      <c r="E37" s="201"/>
      <c r="F37" s="201"/>
      <c r="G37" s="201"/>
      <c r="H37" s="201"/>
      <c r="I37" s="201"/>
      <c r="J37" s="201"/>
      <c r="K37" s="201"/>
      <c r="L37" s="201"/>
      <c r="M37" s="201"/>
      <c r="N37" s="201"/>
      <c r="P37" s="22" t="s">
        <v>5</v>
      </c>
      <c r="Q37" s="25"/>
    </row>
    <row r="38" spans="1:54" ht="26.25" customHeight="1" x14ac:dyDescent="0.25">
      <c r="A38" s="201"/>
      <c r="B38" s="201"/>
      <c r="C38" s="201"/>
      <c r="D38" s="201"/>
      <c r="E38" s="201"/>
      <c r="F38" s="201"/>
      <c r="G38" s="201"/>
      <c r="H38" s="201"/>
      <c r="I38" s="201"/>
      <c r="J38" s="201"/>
      <c r="K38" s="201"/>
      <c r="L38" s="201"/>
      <c r="M38" s="201"/>
      <c r="N38" s="201"/>
      <c r="P38" s="47">
        <f>+P4</f>
        <v>41764</v>
      </c>
      <c r="Q38" s="25"/>
    </row>
    <row r="39" spans="1:54" ht="15" customHeight="1" x14ac:dyDescent="0.25">
      <c r="A39" s="205" t="s">
        <v>142</v>
      </c>
      <c r="B39" s="205"/>
      <c r="C39" s="205"/>
      <c r="D39" s="205"/>
      <c r="E39" s="205"/>
      <c r="F39" s="205"/>
      <c r="G39" s="205"/>
      <c r="H39" s="205"/>
      <c r="I39" s="205"/>
      <c r="J39" s="205"/>
      <c r="K39" s="205"/>
      <c r="L39" s="205"/>
      <c r="M39" s="205"/>
      <c r="N39" s="205"/>
      <c r="P39" s="22" t="s">
        <v>6</v>
      </c>
      <c r="Q39" s="25"/>
    </row>
    <row r="40" spans="1:54" ht="15" customHeight="1" x14ac:dyDescent="0.25">
      <c r="A40" s="205"/>
      <c r="B40" s="205"/>
      <c r="C40" s="205"/>
      <c r="D40" s="205"/>
      <c r="E40" s="205"/>
      <c r="F40" s="205"/>
      <c r="G40" s="205"/>
      <c r="H40" s="205"/>
      <c r="I40" s="205"/>
      <c r="J40" s="205"/>
      <c r="K40" s="205"/>
      <c r="L40" s="205"/>
      <c r="M40" s="205"/>
      <c r="N40" s="205"/>
      <c r="P40" s="49" t="s">
        <v>18</v>
      </c>
      <c r="Q40" s="25"/>
    </row>
    <row r="41" spans="1:54" ht="7.5" customHeight="1" x14ac:dyDescent="0.25">
      <c r="A41" s="43"/>
      <c r="B41" s="43"/>
      <c r="C41" s="43"/>
      <c r="D41" s="43"/>
      <c r="E41" s="43"/>
      <c r="F41" s="43"/>
      <c r="G41" s="43"/>
      <c r="H41" s="43"/>
      <c r="I41" s="43"/>
      <c r="J41" s="43"/>
      <c r="K41" s="43"/>
      <c r="L41" s="43"/>
      <c r="M41" s="43"/>
      <c r="N41" s="43"/>
      <c r="P41" s="41"/>
      <c r="Q41" s="25"/>
    </row>
    <row r="42" spans="1:54" ht="12.75" customHeight="1" x14ac:dyDescent="0.25">
      <c r="A42" s="4"/>
      <c r="B42" s="11"/>
      <c r="C42" s="4"/>
      <c r="D42" s="11"/>
      <c r="E42" s="31"/>
      <c r="F42" s="11"/>
      <c r="G42" s="11"/>
      <c r="H42" s="11"/>
      <c r="I42" s="11"/>
      <c r="J42" s="11"/>
      <c r="K42" s="11"/>
      <c r="L42" s="11"/>
      <c r="M42" s="11"/>
      <c r="N42" s="11"/>
      <c r="P42" s="22" t="s">
        <v>7</v>
      </c>
      <c r="Q42" s="25"/>
    </row>
    <row r="43" spans="1:54" ht="11.25" customHeight="1" x14ac:dyDescent="0.25">
      <c r="A43" s="4"/>
      <c r="B43" s="10"/>
      <c r="C43" s="10"/>
      <c r="D43" s="10"/>
      <c r="E43" s="10"/>
      <c r="F43" s="10"/>
      <c r="G43" s="10"/>
      <c r="H43" s="10"/>
      <c r="I43" s="10" t="s">
        <v>4</v>
      </c>
      <c r="J43" s="10"/>
      <c r="K43" s="145"/>
      <c r="L43" s="10"/>
      <c r="M43" s="10"/>
      <c r="N43" s="10"/>
      <c r="P43" s="30" t="s">
        <v>22</v>
      </c>
      <c r="Q43" s="25"/>
    </row>
    <row r="44" spans="1:54" ht="16.5" customHeight="1" x14ac:dyDescent="0.25">
      <c r="A44" s="4"/>
      <c r="B44" s="206" t="s">
        <v>56</v>
      </c>
      <c r="C44" s="206"/>
      <c r="D44" s="8"/>
      <c r="E44" s="203" t="s">
        <v>10</v>
      </c>
      <c r="F44" s="33"/>
      <c r="G44" s="204" t="s">
        <v>11</v>
      </c>
      <c r="H44" s="33"/>
      <c r="I44" s="203" t="s">
        <v>12</v>
      </c>
      <c r="J44" s="39"/>
      <c r="K44" s="204" t="s">
        <v>13</v>
      </c>
      <c r="L44" s="33"/>
      <c r="M44" s="203" t="s">
        <v>14</v>
      </c>
      <c r="N44" s="4"/>
      <c r="P44" s="22" t="s">
        <v>8</v>
      </c>
      <c r="Q44" s="22" t="s">
        <v>15</v>
      </c>
    </row>
    <row r="45" spans="1:54" ht="16.5" customHeight="1" x14ac:dyDescent="0.25">
      <c r="A45" s="4"/>
      <c r="B45" s="206"/>
      <c r="C45" s="206"/>
      <c r="D45" s="8"/>
      <c r="E45" s="203"/>
      <c r="F45" s="34"/>
      <c r="G45" s="204"/>
      <c r="H45" s="34"/>
      <c r="I45" s="203"/>
      <c r="J45" s="35"/>
      <c r="K45" s="204"/>
      <c r="L45" s="34"/>
      <c r="M45" s="203"/>
      <c r="N45" s="4"/>
      <c r="P45" s="50">
        <f>+P12+1</f>
        <v>37</v>
      </c>
      <c r="Q45" s="48" t="s">
        <v>16</v>
      </c>
    </row>
    <row r="46" spans="1:54" ht="62.25" customHeight="1" x14ac:dyDescent="0.25">
      <c r="A46" s="4"/>
      <c r="B46" s="192" t="s">
        <v>3</v>
      </c>
      <c r="C46" s="193"/>
      <c r="D46" s="6"/>
      <c r="E46" s="155" t="s">
        <v>83</v>
      </c>
      <c r="F46" s="141"/>
      <c r="G46" s="176" t="s">
        <v>90</v>
      </c>
      <c r="H46" s="152"/>
      <c r="I46" s="176" t="s">
        <v>91</v>
      </c>
      <c r="J46" s="141"/>
      <c r="K46" s="176"/>
      <c r="L46" s="141"/>
      <c r="M46" s="131" t="s">
        <v>100</v>
      </c>
      <c r="N46" s="4"/>
    </row>
    <row r="47" spans="1:54" ht="3" customHeight="1" x14ac:dyDescent="0.25">
      <c r="A47" s="4"/>
      <c r="B47" s="28"/>
      <c r="C47" s="28"/>
      <c r="D47" s="6"/>
      <c r="E47" s="167"/>
      <c r="F47" s="141"/>
      <c r="G47" s="141"/>
      <c r="H47" s="152"/>
      <c r="I47" s="141"/>
      <c r="J47" s="141"/>
      <c r="K47" s="141"/>
      <c r="L47" s="141"/>
      <c r="M47" s="132"/>
      <c r="N47" s="4"/>
    </row>
    <row r="48" spans="1:54" ht="57.75" customHeight="1" x14ac:dyDescent="0.25">
      <c r="A48" s="4"/>
      <c r="B48" s="194" t="s">
        <v>2</v>
      </c>
      <c r="C48" s="195"/>
      <c r="D48" s="6"/>
      <c r="E48" s="155" t="s">
        <v>84</v>
      </c>
      <c r="F48" s="141"/>
      <c r="G48" s="131" t="s">
        <v>89</v>
      </c>
      <c r="H48" s="152"/>
      <c r="I48" s="131" t="s">
        <v>92</v>
      </c>
      <c r="J48" s="141"/>
      <c r="K48" s="131" t="s">
        <v>82</v>
      </c>
      <c r="L48" s="141"/>
      <c r="M48" s="131" t="s">
        <v>99</v>
      </c>
      <c r="N48" s="4"/>
    </row>
    <row r="49" spans="1:14" ht="3" customHeight="1" x14ac:dyDescent="0.25">
      <c r="A49" s="4"/>
      <c r="B49" s="28"/>
      <c r="C49" s="28"/>
      <c r="D49" s="6"/>
      <c r="E49" s="167"/>
      <c r="F49" s="141"/>
      <c r="G49" s="133"/>
      <c r="H49" s="152"/>
      <c r="I49" s="141"/>
      <c r="J49" s="141"/>
      <c r="K49" s="133"/>
      <c r="L49" s="141"/>
      <c r="M49" s="146"/>
      <c r="N49" s="4"/>
    </row>
    <row r="50" spans="1:14" ht="42" customHeight="1" x14ac:dyDescent="0.25">
      <c r="A50" s="4"/>
      <c r="B50" s="196" t="s">
        <v>9</v>
      </c>
      <c r="C50" s="197"/>
      <c r="D50" s="6"/>
      <c r="E50" s="137" t="s">
        <v>85</v>
      </c>
      <c r="F50" s="149"/>
      <c r="G50" s="143" t="s">
        <v>88</v>
      </c>
      <c r="H50" s="153"/>
      <c r="I50" s="134" t="s">
        <v>93</v>
      </c>
      <c r="J50" s="149"/>
      <c r="K50" s="160"/>
      <c r="L50" s="149"/>
      <c r="M50" s="134" t="s">
        <v>98</v>
      </c>
      <c r="N50" s="4"/>
    </row>
    <row r="51" spans="1:14" ht="3" customHeight="1" x14ac:dyDescent="0.25">
      <c r="A51" s="4"/>
      <c r="B51" s="7"/>
      <c r="C51" s="7"/>
      <c r="D51" s="6"/>
      <c r="E51" s="167"/>
      <c r="F51" s="149"/>
      <c r="G51" s="141"/>
      <c r="H51" s="153"/>
      <c r="I51" s="154"/>
      <c r="J51" s="149"/>
      <c r="K51" s="141"/>
      <c r="L51" s="149"/>
      <c r="M51" s="150"/>
      <c r="N51" s="4"/>
    </row>
    <row r="52" spans="1:14" ht="42" customHeight="1" x14ac:dyDescent="0.25">
      <c r="A52" s="4"/>
      <c r="B52" s="198" t="s">
        <v>1</v>
      </c>
      <c r="C52" s="199"/>
      <c r="D52" s="6"/>
      <c r="E52" s="135" t="s">
        <v>138</v>
      </c>
      <c r="F52" s="136"/>
      <c r="G52" s="135" t="s">
        <v>97</v>
      </c>
      <c r="H52" s="170"/>
      <c r="I52" s="135" t="s">
        <v>94</v>
      </c>
      <c r="J52" s="136"/>
      <c r="K52" s="135"/>
      <c r="L52" s="136"/>
      <c r="M52" s="173" t="s">
        <v>87</v>
      </c>
      <c r="N52" s="4"/>
    </row>
    <row r="53" spans="1:14" ht="3" customHeight="1" x14ac:dyDescent="0.35">
      <c r="A53" s="4"/>
      <c r="B53" s="7"/>
      <c r="C53" s="7"/>
      <c r="D53" s="6"/>
      <c r="E53" s="167"/>
      <c r="F53" s="149"/>
      <c r="G53" s="141"/>
      <c r="H53" s="153"/>
      <c r="I53" s="156"/>
      <c r="J53" s="149"/>
      <c r="K53" s="141"/>
      <c r="L53" s="149"/>
      <c r="M53" s="150"/>
      <c r="N53" s="4"/>
    </row>
    <row r="54" spans="1:14" ht="39.75" customHeight="1" x14ac:dyDescent="0.25">
      <c r="A54" s="4"/>
      <c r="B54" s="196" t="s">
        <v>0</v>
      </c>
      <c r="C54" s="200"/>
      <c r="D54" s="6"/>
      <c r="E54" s="174" t="s">
        <v>64</v>
      </c>
      <c r="F54" s="149"/>
      <c r="G54" s="144" t="s">
        <v>86</v>
      </c>
      <c r="H54" s="153"/>
      <c r="I54" s="157" t="s">
        <v>95</v>
      </c>
      <c r="J54" s="151"/>
      <c r="K54" s="174"/>
      <c r="L54" s="151"/>
      <c r="M54" s="157" t="s">
        <v>96</v>
      </c>
      <c r="N54" s="4"/>
    </row>
    <row r="55" spans="1:14" ht="10.5" customHeight="1" x14ac:dyDescent="0.25">
      <c r="A55" s="4"/>
      <c r="B55" s="4"/>
      <c r="C55" s="4"/>
      <c r="E55" s="4"/>
      <c r="F55" s="9"/>
      <c r="G55" s="24"/>
      <c r="H55" s="9"/>
      <c r="I55" s="4"/>
      <c r="K55" s="44"/>
      <c r="M55" s="4"/>
      <c r="N55" s="4"/>
    </row>
    <row r="56" spans="1:14" ht="8.25" customHeight="1" x14ac:dyDescent="0.25">
      <c r="A56" s="4"/>
      <c r="B56" s="4"/>
      <c r="C56" s="4"/>
      <c r="E56" s="4"/>
      <c r="F56" s="9"/>
      <c r="G56" s="24"/>
      <c r="H56" s="9"/>
      <c r="I56" s="4"/>
      <c r="K56" s="44"/>
      <c r="M56" s="4"/>
      <c r="N56" s="4"/>
    </row>
    <row r="57" spans="1:14" ht="18" x14ac:dyDescent="0.25">
      <c r="A57" s="4"/>
      <c r="B57" s="4"/>
      <c r="C57" s="45"/>
      <c r="E57" s="4"/>
      <c r="F57" s="9"/>
      <c r="G57" s="24"/>
      <c r="H57" s="9"/>
      <c r="I57" s="4"/>
      <c r="K57" s="44"/>
      <c r="M57" s="4"/>
      <c r="N57" s="4"/>
    </row>
    <row r="58" spans="1:14" x14ac:dyDescent="0.25">
      <c r="A58" s="4"/>
      <c r="B58" s="4"/>
      <c r="C58" s="4"/>
      <c r="E58" s="4"/>
      <c r="F58" s="9"/>
      <c r="G58" s="24"/>
      <c r="H58" s="9"/>
      <c r="I58" s="4"/>
      <c r="K58" s="4"/>
      <c r="M58" s="4"/>
      <c r="N58" s="4"/>
    </row>
    <row r="59" spans="1:14" x14ac:dyDescent="0.25">
      <c r="A59" s="4"/>
      <c r="B59" s="4"/>
      <c r="C59" s="4"/>
      <c r="E59" s="4"/>
      <c r="F59" s="9"/>
      <c r="G59" s="46"/>
      <c r="H59" s="9"/>
      <c r="I59" s="4"/>
      <c r="K59" s="4"/>
      <c r="M59" s="4"/>
      <c r="N59" s="4"/>
    </row>
    <row r="60" spans="1:14" x14ac:dyDescent="0.25">
      <c r="A60" s="4"/>
      <c r="B60" s="4"/>
      <c r="C60" s="4"/>
      <c r="E60" s="4"/>
      <c r="F60" s="9"/>
      <c r="G60" s="24"/>
      <c r="H60" s="9"/>
      <c r="I60" s="4"/>
      <c r="K60" s="4"/>
      <c r="M60" s="4"/>
      <c r="N60" s="4"/>
    </row>
    <row r="61" spans="1:14" x14ac:dyDescent="0.25">
      <c r="A61" s="4"/>
      <c r="B61" s="4"/>
      <c r="E61" s="4"/>
      <c r="F61" s="9"/>
      <c r="G61" s="24"/>
      <c r="H61" s="9"/>
      <c r="I61" s="4"/>
      <c r="K61" s="4"/>
      <c r="M61" s="4"/>
      <c r="N61" s="4"/>
    </row>
    <row r="62" spans="1:14" ht="255.75" customHeight="1" x14ac:dyDescent="0.25">
      <c r="A62" s="4"/>
      <c r="B62" s="4"/>
      <c r="C62" s="129"/>
      <c r="D62" s="130"/>
      <c r="F62" s="130"/>
      <c r="G62" s="126"/>
      <c r="H62" s="9"/>
      <c r="M62" s="4"/>
      <c r="N62" s="4"/>
    </row>
    <row r="63" spans="1:14" x14ac:dyDescent="0.25">
      <c r="A63" s="4"/>
      <c r="B63" s="190"/>
      <c r="C63" s="190"/>
      <c r="D63" s="190"/>
      <c r="E63" s="190"/>
      <c r="F63" s="190"/>
      <c r="G63" s="190"/>
      <c r="H63" s="190"/>
      <c r="I63" s="190"/>
      <c r="J63" s="190"/>
      <c r="K63" s="190"/>
      <c r="L63" s="190"/>
      <c r="M63" s="190"/>
      <c r="N63" s="190"/>
    </row>
    <row r="64" spans="1:14" x14ac:dyDescent="0.25">
      <c r="A64" s="4"/>
      <c r="B64" s="16"/>
      <c r="C64" s="4"/>
      <c r="E64" s="4"/>
      <c r="F64" s="16"/>
      <c r="G64" s="4"/>
      <c r="I64" s="16"/>
      <c r="J64" s="17"/>
      <c r="K64" s="17"/>
      <c r="L64" s="17"/>
      <c r="M64" s="9"/>
      <c r="N64" s="2"/>
    </row>
    <row r="65" spans="1:54" x14ac:dyDescent="0.25">
      <c r="A65" s="4"/>
      <c r="B65" s="191"/>
      <c r="C65" s="191"/>
      <c r="D65" s="191"/>
      <c r="E65" s="191"/>
      <c r="F65" s="15"/>
      <c r="G65" s="15"/>
      <c r="H65" s="18"/>
      <c r="I65" s="14"/>
      <c r="J65" s="14"/>
      <c r="K65" s="14"/>
      <c r="L65" s="14"/>
      <c r="M65" s="14"/>
      <c r="N65" s="4"/>
    </row>
    <row r="66" spans="1:54" x14ac:dyDescent="0.25">
      <c r="A66" s="4"/>
      <c r="B66" s="191"/>
      <c r="C66" s="191"/>
      <c r="D66" s="191"/>
      <c r="E66" s="191"/>
      <c r="F66" s="15"/>
      <c r="G66" s="15"/>
      <c r="H66" s="18"/>
      <c r="I66" s="14"/>
      <c r="J66" s="14"/>
      <c r="K66" s="14"/>
      <c r="L66" s="14"/>
      <c r="M66" s="14"/>
      <c r="N66" s="4"/>
    </row>
    <row r="67" spans="1:54" s="25" customFormat="1" ht="3" customHeight="1" x14ac:dyDescent="0.25">
      <c r="A67" s="4"/>
      <c r="B67" s="42"/>
      <c r="C67" s="42"/>
      <c r="D67" s="42"/>
      <c r="E67" s="42"/>
      <c r="F67" s="15"/>
      <c r="G67" s="15"/>
      <c r="H67" s="18"/>
      <c r="I67" s="14"/>
      <c r="J67" s="14"/>
      <c r="K67" s="14"/>
      <c r="L67" s="14"/>
      <c r="M67" s="14"/>
      <c r="N67" s="4"/>
      <c r="BB67" s="1"/>
    </row>
    <row r="68" spans="1:54" ht="6" customHeight="1" x14ac:dyDescent="0.25"/>
    <row r="69" spans="1:54" ht="6.75" customHeight="1" x14ac:dyDescent="0.25">
      <c r="A69" s="4"/>
      <c r="B69" s="4"/>
      <c r="C69" s="4"/>
      <c r="E69" s="12"/>
      <c r="F69" s="12"/>
      <c r="G69" s="4"/>
      <c r="I69" s="4"/>
      <c r="K69" s="4"/>
      <c r="M69" s="4"/>
      <c r="N69" s="4"/>
    </row>
    <row r="70" spans="1:54" ht="15" customHeight="1" x14ac:dyDescent="0.25">
      <c r="A70" s="201" t="s">
        <v>48</v>
      </c>
      <c r="B70" s="201"/>
      <c r="C70" s="201"/>
      <c r="D70" s="201"/>
      <c r="E70" s="201"/>
      <c r="F70" s="201"/>
      <c r="G70" s="201"/>
      <c r="H70" s="201"/>
      <c r="I70" s="201"/>
      <c r="J70" s="201"/>
      <c r="K70" s="201"/>
      <c r="L70" s="201"/>
      <c r="M70" s="201"/>
      <c r="N70" s="201"/>
      <c r="P70" s="22" t="s">
        <v>5</v>
      </c>
      <c r="Q70" s="25"/>
    </row>
    <row r="71" spans="1:54" ht="26.25" customHeight="1" x14ac:dyDescent="0.25">
      <c r="A71" s="201"/>
      <c r="B71" s="201"/>
      <c r="C71" s="201"/>
      <c r="D71" s="201"/>
      <c r="E71" s="201"/>
      <c r="F71" s="201"/>
      <c r="G71" s="201"/>
      <c r="H71" s="201"/>
      <c r="I71" s="201"/>
      <c r="J71" s="201"/>
      <c r="K71" s="201"/>
      <c r="L71" s="201"/>
      <c r="M71" s="201"/>
      <c r="N71" s="201"/>
      <c r="P71" s="47">
        <f>+P4</f>
        <v>41764</v>
      </c>
      <c r="Q71" s="25"/>
    </row>
    <row r="72" spans="1:54" ht="15" customHeight="1" x14ac:dyDescent="0.25">
      <c r="A72" s="205" t="s">
        <v>101</v>
      </c>
      <c r="B72" s="205"/>
      <c r="C72" s="205"/>
      <c r="D72" s="205"/>
      <c r="E72" s="205"/>
      <c r="F72" s="205"/>
      <c r="G72" s="205"/>
      <c r="H72" s="205"/>
      <c r="I72" s="205"/>
      <c r="J72" s="205"/>
      <c r="K72" s="205"/>
      <c r="L72" s="205"/>
      <c r="M72" s="205"/>
      <c r="N72" s="205"/>
      <c r="P72" s="22" t="s">
        <v>6</v>
      </c>
      <c r="Q72" s="25"/>
    </row>
    <row r="73" spans="1:54" ht="15" customHeight="1" x14ac:dyDescent="0.25">
      <c r="A73" s="205"/>
      <c r="B73" s="205"/>
      <c r="C73" s="205"/>
      <c r="D73" s="205"/>
      <c r="E73" s="205"/>
      <c r="F73" s="205"/>
      <c r="G73" s="205"/>
      <c r="H73" s="205"/>
      <c r="I73" s="205"/>
      <c r="J73" s="205"/>
      <c r="K73" s="205"/>
      <c r="L73" s="205"/>
      <c r="M73" s="205"/>
      <c r="N73" s="205"/>
      <c r="P73" s="30" t="s">
        <v>19</v>
      </c>
      <c r="Q73" s="25"/>
    </row>
    <row r="74" spans="1:54" ht="5.25" customHeight="1" x14ac:dyDescent="0.25">
      <c r="A74" s="43"/>
      <c r="B74" s="43"/>
      <c r="C74" s="43"/>
      <c r="D74" s="43"/>
      <c r="E74" s="43"/>
      <c r="F74" s="43"/>
      <c r="G74" s="43"/>
      <c r="H74" s="43"/>
      <c r="I74" s="43"/>
      <c r="J74" s="43"/>
      <c r="K74" s="43"/>
      <c r="L74" s="43"/>
      <c r="M74" s="43"/>
      <c r="N74" s="43"/>
      <c r="P74" s="41"/>
      <c r="Q74" s="25"/>
    </row>
    <row r="75" spans="1:54" ht="7.5" customHeight="1" x14ac:dyDescent="0.25">
      <c r="A75" s="4"/>
      <c r="B75" s="11"/>
      <c r="C75" s="4"/>
      <c r="D75" s="11"/>
      <c r="E75" s="31"/>
      <c r="F75" s="11"/>
      <c r="G75" s="11"/>
      <c r="H75" s="11"/>
      <c r="I75" s="11"/>
      <c r="J75" s="11"/>
      <c r="K75" s="11"/>
      <c r="L75" s="11"/>
      <c r="M75" s="11"/>
      <c r="N75" s="11"/>
      <c r="P75" s="22" t="s">
        <v>7</v>
      </c>
      <c r="Q75" s="25"/>
    </row>
    <row r="76" spans="1:54" ht="18" customHeight="1" x14ac:dyDescent="0.25">
      <c r="A76" s="4"/>
      <c r="B76" s="10"/>
      <c r="C76" s="10"/>
      <c r="D76" s="10"/>
      <c r="E76" s="10"/>
      <c r="F76" s="10"/>
      <c r="G76" s="10"/>
      <c r="H76" s="10"/>
      <c r="I76" s="10"/>
      <c r="J76" s="10"/>
      <c r="K76" s="187"/>
      <c r="L76" s="10"/>
      <c r="M76" s="10"/>
      <c r="N76" s="10"/>
      <c r="P76" s="30" t="s">
        <v>20</v>
      </c>
      <c r="Q76" s="25"/>
    </row>
    <row r="77" spans="1:54" ht="12" customHeight="1" x14ac:dyDescent="0.25">
      <c r="A77" s="4"/>
      <c r="B77" s="206" t="s">
        <v>54</v>
      </c>
      <c r="C77" s="206"/>
      <c r="D77" s="8"/>
      <c r="E77" s="203" t="s">
        <v>10</v>
      </c>
      <c r="F77" s="33"/>
      <c r="G77" s="204" t="s">
        <v>11</v>
      </c>
      <c r="H77" s="33"/>
      <c r="I77" s="203" t="s">
        <v>12</v>
      </c>
      <c r="J77" s="39"/>
      <c r="K77" s="204" t="s">
        <v>13</v>
      </c>
      <c r="L77" s="33"/>
      <c r="M77" s="203" t="s">
        <v>14</v>
      </c>
      <c r="N77" s="4"/>
      <c r="P77" s="22" t="s">
        <v>8</v>
      </c>
      <c r="Q77" s="22" t="s">
        <v>15</v>
      </c>
    </row>
    <row r="78" spans="1:54" ht="16.5" customHeight="1" x14ac:dyDescent="0.25">
      <c r="A78" s="4"/>
      <c r="B78" s="206"/>
      <c r="C78" s="206"/>
      <c r="D78" s="8"/>
      <c r="E78" s="203"/>
      <c r="F78" s="34"/>
      <c r="G78" s="204"/>
      <c r="H78" s="34"/>
      <c r="I78" s="203"/>
      <c r="J78" s="35"/>
      <c r="K78" s="204"/>
      <c r="L78" s="34"/>
      <c r="M78" s="203"/>
      <c r="N78" s="4"/>
      <c r="P78" s="50">
        <f>+P45+1</f>
        <v>38</v>
      </c>
      <c r="Q78" s="48" t="s">
        <v>16</v>
      </c>
    </row>
    <row r="79" spans="1:54" ht="55.5" customHeight="1" x14ac:dyDescent="0.25">
      <c r="A79" s="4"/>
      <c r="B79" s="192" t="s">
        <v>3</v>
      </c>
      <c r="C79" s="193"/>
      <c r="D79" s="6"/>
      <c r="E79" s="137" t="s">
        <v>127</v>
      </c>
      <c r="F79" s="141"/>
      <c r="G79" s="176" t="s">
        <v>110</v>
      </c>
      <c r="H79" s="152"/>
      <c r="I79" s="176" t="s">
        <v>103</v>
      </c>
      <c r="J79" s="141"/>
      <c r="K79" s="174" t="s">
        <v>79</v>
      </c>
      <c r="L79" s="141"/>
      <c r="M79" s="131" t="s">
        <v>111</v>
      </c>
      <c r="N79" s="4"/>
    </row>
    <row r="80" spans="1:54" ht="3" customHeight="1" x14ac:dyDescent="0.25">
      <c r="A80" s="4"/>
      <c r="B80" s="28"/>
      <c r="C80" s="28"/>
      <c r="D80" s="6"/>
      <c r="E80" s="163"/>
      <c r="F80" s="141"/>
      <c r="G80" s="141"/>
      <c r="H80" s="152"/>
      <c r="I80" s="141"/>
      <c r="J80" s="141"/>
      <c r="K80" s="185"/>
      <c r="L80" s="141"/>
      <c r="M80" s="132"/>
      <c r="N80" s="4"/>
    </row>
    <row r="81" spans="1:18" ht="42" customHeight="1" x14ac:dyDescent="0.25">
      <c r="A81" s="4"/>
      <c r="B81" s="194" t="s">
        <v>2</v>
      </c>
      <c r="C81" s="195"/>
      <c r="D81" s="6"/>
      <c r="E81" s="155" t="s">
        <v>125</v>
      </c>
      <c r="F81" s="141"/>
      <c r="G81" s="131" t="s">
        <v>130</v>
      </c>
      <c r="H81" s="152"/>
      <c r="I81" s="131" t="s">
        <v>104</v>
      </c>
      <c r="J81" s="141"/>
      <c r="K81" s="155" t="s">
        <v>102</v>
      </c>
      <c r="L81" s="141"/>
      <c r="M81" s="131" t="s">
        <v>134</v>
      </c>
      <c r="N81" s="4"/>
    </row>
    <row r="82" spans="1:18" ht="3" customHeight="1" x14ac:dyDescent="0.25">
      <c r="A82" s="4"/>
      <c r="B82" s="28"/>
      <c r="C82" s="28"/>
      <c r="D82" s="6"/>
      <c r="E82" s="163"/>
      <c r="F82" s="141"/>
      <c r="G82" s="140"/>
      <c r="H82" s="152"/>
      <c r="I82" s="141"/>
      <c r="J82" s="141"/>
      <c r="K82" s="185"/>
      <c r="L82" s="141"/>
      <c r="M82" s="133"/>
      <c r="N82" s="4"/>
    </row>
    <row r="83" spans="1:18" ht="42" customHeight="1" x14ac:dyDescent="0.25">
      <c r="A83" s="4"/>
      <c r="B83" s="196" t="s">
        <v>9</v>
      </c>
      <c r="C83" s="197"/>
      <c r="D83" s="6"/>
      <c r="E83" s="137" t="s">
        <v>126</v>
      </c>
      <c r="F83" s="149"/>
      <c r="G83" s="134" t="s">
        <v>109</v>
      </c>
      <c r="H83" s="153"/>
      <c r="I83" s="134" t="s">
        <v>105</v>
      </c>
      <c r="J83" s="149"/>
      <c r="K83" s="137" t="s">
        <v>112</v>
      </c>
      <c r="L83" s="149"/>
      <c r="M83" s="134" t="s">
        <v>118</v>
      </c>
      <c r="N83" s="4"/>
      <c r="P83" s="52"/>
    </row>
    <row r="84" spans="1:18" ht="3" customHeight="1" x14ac:dyDescent="0.35">
      <c r="A84" s="4"/>
      <c r="B84" s="7"/>
      <c r="C84" s="7"/>
      <c r="D84" s="6"/>
      <c r="E84" s="163"/>
      <c r="F84" s="149"/>
      <c r="G84" s="161"/>
      <c r="H84" s="153"/>
      <c r="I84" s="154"/>
      <c r="J84" s="149"/>
      <c r="K84" s="185"/>
      <c r="L84" s="149"/>
      <c r="M84" s="133"/>
      <c r="N84" s="4"/>
    </row>
    <row r="85" spans="1:18" ht="42" customHeight="1" x14ac:dyDescent="0.25">
      <c r="A85" s="4"/>
      <c r="B85" s="198" t="s">
        <v>1</v>
      </c>
      <c r="C85" s="199"/>
      <c r="D85" s="6"/>
      <c r="E85" s="135" t="s">
        <v>128</v>
      </c>
      <c r="F85" s="136"/>
      <c r="G85" s="135" t="s">
        <v>136</v>
      </c>
      <c r="H85" s="170"/>
      <c r="I85" s="135" t="s">
        <v>106</v>
      </c>
      <c r="J85" s="136"/>
      <c r="K85" s="135" t="s">
        <v>108</v>
      </c>
      <c r="L85" s="136"/>
      <c r="M85" s="135" t="s">
        <v>113</v>
      </c>
      <c r="N85" s="4"/>
      <c r="P85" s="53"/>
      <c r="R85" s="54"/>
    </row>
    <row r="86" spans="1:18" ht="3" customHeight="1" x14ac:dyDescent="0.35">
      <c r="A86" s="4"/>
      <c r="B86" s="7"/>
      <c r="C86" s="7"/>
      <c r="D86" s="6"/>
      <c r="E86" s="163"/>
      <c r="F86" s="149"/>
      <c r="G86" s="168"/>
      <c r="H86" s="153"/>
      <c r="I86" s="136"/>
      <c r="J86" s="149"/>
      <c r="K86" s="185"/>
      <c r="L86" s="149"/>
      <c r="M86" s="136"/>
      <c r="N86" s="4"/>
    </row>
    <row r="87" spans="1:18" ht="48" customHeight="1" x14ac:dyDescent="0.25">
      <c r="A87" s="4"/>
      <c r="B87" s="196" t="s">
        <v>0</v>
      </c>
      <c r="C87" s="200"/>
      <c r="D87" s="6"/>
      <c r="E87" s="144" t="s">
        <v>129</v>
      </c>
      <c r="F87" s="149"/>
      <c r="G87" s="174" t="s">
        <v>135</v>
      </c>
      <c r="H87" s="153"/>
      <c r="I87" s="174" t="s">
        <v>64</v>
      </c>
      <c r="J87" s="151"/>
      <c r="K87" s="144" t="s">
        <v>107</v>
      </c>
      <c r="L87" s="151"/>
      <c r="M87" s="174" t="s">
        <v>64</v>
      </c>
      <c r="N87" s="4"/>
      <c r="P87" s="55"/>
    </row>
    <row r="88" spans="1:18" x14ac:dyDescent="0.25">
      <c r="A88" s="4"/>
      <c r="B88" s="4"/>
      <c r="C88" s="4"/>
      <c r="E88" s="4"/>
      <c r="F88" s="9"/>
      <c r="G88" s="24"/>
      <c r="H88" s="9"/>
      <c r="I88" s="4"/>
      <c r="K88" s="128"/>
      <c r="M88" s="4"/>
      <c r="N88" s="4"/>
    </row>
    <row r="89" spans="1:18" ht="15.75" x14ac:dyDescent="0.25">
      <c r="A89" s="4"/>
      <c r="B89" s="4"/>
      <c r="C89" s="4"/>
      <c r="E89" s="4"/>
      <c r="F89" s="9"/>
      <c r="G89" s="24"/>
      <c r="H89" s="9"/>
      <c r="I89" s="4"/>
      <c r="K89" s="44"/>
      <c r="M89" s="4"/>
      <c r="N89" s="4"/>
      <c r="P89" s="55"/>
    </row>
    <row r="90" spans="1:18" ht="18" x14ac:dyDescent="0.25">
      <c r="A90" s="4"/>
      <c r="B90" s="4"/>
      <c r="C90" s="45"/>
      <c r="E90" s="4"/>
      <c r="F90" s="9"/>
      <c r="G90" s="24"/>
      <c r="H90" s="9"/>
      <c r="I90" s="4"/>
      <c r="K90" s="44"/>
      <c r="M90" s="4"/>
      <c r="N90" s="4"/>
      <c r="P90" s="58"/>
    </row>
    <row r="91" spans="1:18" ht="15.75" x14ac:dyDescent="0.25">
      <c r="A91" s="4"/>
      <c r="B91" s="4"/>
      <c r="C91" s="4"/>
      <c r="E91" s="4"/>
      <c r="F91" s="9"/>
      <c r="G91" s="24"/>
      <c r="H91" s="9"/>
      <c r="I91" s="4"/>
      <c r="K91" s="4"/>
      <c r="M91" s="4"/>
      <c r="N91" s="4"/>
      <c r="P91" s="55"/>
    </row>
    <row r="92" spans="1:18" x14ac:dyDescent="0.25">
      <c r="A92" s="4"/>
      <c r="B92" s="4"/>
      <c r="C92" s="4"/>
      <c r="E92" s="4"/>
      <c r="F92" s="9"/>
      <c r="G92" s="46"/>
      <c r="H92" s="9"/>
      <c r="I92" s="4"/>
      <c r="K92" s="4"/>
      <c r="M92" s="4"/>
      <c r="N92" s="4"/>
    </row>
    <row r="93" spans="1:18" x14ac:dyDescent="0.25">
      <c r="A93" s="4"/>
      <c r="B93" s="4"/>
      <c r="C93" s="4"/>
      <c r="E93" s="4"/>
      <c r="F93" s="9"/>
      <c r="G93" s="24"/>
      <c r="H93" s="9"/>
      <c r="I93" s="4"/>
      <c r="K93" s="4"/>
      <c r="M93" s="4"/>
      <c r="N93" s="4"/>
    </row>
    <row r="94" spans="1:18" ht="15.75" x14ac:dyDescent="0.25">
      <c r="A94" s="4"/>
      <c r="B94" s="4"/>
      <c r="C94" s="4"/>
      <c r="F94" s="9"/>
      <c r="G94" s="55"/>
      <c r="H94" s="9"/>
      <c r="I94" s="4"/>
      <c r="K94" s="4"/>
      <c r="M94" s="4"/>
      <c r="N94" s="4"/>
    </row>
    <row r="95" spans="1:18" ht="245.25" customHeight="1" x14ac:dyDescent="0.25">
      <c r="A95" s="4"/>
      <c r="B95" s="4"/>
      <c r="C95" s="4"/>
      <c r="F95" s="9"/>
      <c r="G95" s="24"/>
      <c r="H95" s="9"/>
      <c r="I95" s="4"/>
      <c r="M95" s="4"/>
      <c r="N95" s="4"/>
      <c r="R95" t="s">
        <v>52</v>
      </c>
    </row>
    <row r="96" spans="1:18" x14ac:dyDescent="0.25">
      <c r="A96" s="4"/>
      <c r="B96" s="190"/>
      <c r="C96" s="190"/>
      <c r="D96" s="190"/>
      <c r="E96" s="190"/>
      <c r="F96" s="190"/>
      <c r="G96" s="190"/>
      <c r="H96" s="190"/>
      <c r="I96" s="190"/>
      <c r="J96" s="190"/>
      <c r="K96" s="190"/>
      <c r="L96" s="190"/>
      <c r="M96" s="190"/>
      <c r="N96" s="190"/>
    </row>
    <row r="97" spans="1:54" x14ac:dyDescent="0.25">
      <c r="A97" s="4"/>
      <c r="B97" s="16"/>
      <c r="C97" s="4"/>
      <c r="E97" s="4"/>
      <c r="F97" s="16"/>
      <c r="G97" s="4"/>
      <c r="I97" s="16"/>
      <c r="J97" s="17"/>
      <c r="K97" s="17"/>
      <c r="L97" s="17"/>
      <c r="M97" s="9"/>
      <c r="N97" s="2"/>
    </row>
    <row r="98" spans="1:54" x14ac:dyDescent="0.25">
      <c r="A98" s="4"/>
      <c r="B98" s="191"/>
      <c r="C98" s="191"/>
      <c r="D98" s="191"/>
      <c r="E98" s="191"/>
      <c r="F98" s="15"/>
      <c r="G98" s="15"/>
      <c r="H98" s="18"/>
      <c r="I98" s="14"/>
      <c r="J98" s="14"/>
      <c r="K98" s="14"/>
      <c r="L98" s="14"/>
      <c r="M98" s="14"/>
      <c r="N98" s="4"/>
    </row>
    <row r="99" spans="1:54" x14ac:dyDescent="0.25">
      <c r="A99" s="4"/>
      <c r="B99" s="191"/>
      <c r="C99" s="191"/>
      <c r="D99" s="191"/>
      <c r="E99" s="191"/>
      <c r="F99" s="15"/>
      <c r="G99" s="15"/>
      <c r="H99" s="18"/>
      <c r="I99" s="14"/>
      <c r="J99" s="14"/>
      <c r="K99" s="14"/>
      <c r="L99" s="14"/>
      <c r="M99" s="14"/>
      <c r="N99" s="4"/>
    </row>
    <row r="100" spans="1:54" s="25" customFormat="1" x14ac:dyDescent="0.25">
      <c r="A100" s="4"/>
      <c r="B100" s="42"/>
      <c r="C100" s="42"/>
      <c r="D100" s="42"/>
      <c r="E100" s="42"/>
      <c r="F100" s="15"/>
      <c r="G100" s="15"/>
      <c r="H100" s="18"/>
      <c r="I100" s="14"/>
      <c r="J100" s="14"/>
      <c r="K100" s="14"/>
      <c r="L100" s="14"/>
      <c r="M100" s="14"/>
      <c r="N100" s="4"/>
      <c r="P100"/>
      <c r="BB100" s="1"/>
    </row>
    <row r="101" spans="1:54" ht="6" customHeight="1" x14ac:dyDescent="0.25"/>
    <row r="102" spans="1:54" ht="6.75" customHeight="1" x14ac:dyDescent="0.25">
      <c r="A102" s="4"/>
      <c r="B102" s="4"/>
      <c r="C102" s="4"/>
      <c r="E102" s="12"/>
      <c r="F102" s="12"/>
      <c r="G102" s="4"/>
      <c r="I102" s="4"/>
      <c r="K102" s="4"/>
      <c r="M102" s="4"/>
      <c r="N102" s="4"/>
    </row>
    <row r="103" spans="1:54" ht="15" customHeight="1" x14ac:dyDescent="0.25">
      <c r="A103" s="201" t="s">
        <v>48</v>
      </c>
      <c r="B103" s="201"/>
      <c r="C103" s="201"/>
      <c r="D103" s="201"/>
      <c r="E103" s="201"/>
      <c r="F103" s="201"/>
      <c r="G103" s="201"/>
      <c r="H103" s="201"/>
      <c r="I103" s="201"/>
      <c r="J103" s="201"/>
      <c r="K103" s="201"/>
      <c r="L103" s="201"/>
      <c r="M103" s="201"/>
      <c r="N103" s="201"/>
      <c r="Q103" s="25"/>
    </row>
    <row r="104" spans="1:54" ht="26.25" customHeight="1" x14ac:dyDescent="0.25">
      <c r="A104" s="201"/>
      <c r="B104" s="201"/>
      <c r="C104" s="201"/>
      <c r="D104" s="201"/>
      <c r="E104" s="201"/>
      <c r="F104" s="201"/>
      <c r="G104" s="201"/>
      <c r="H104" s="201"/>
      <c r="I104" s="201"/>
      <c r="J104" s="201"/>
      <c r="K104" s="201"/>
      <c r="L104" s="201"/>
      <c r="M104" s="201"/>
      <c r="N104" s="201"/>
      <c r="Q104" s="25"/>
    </row>
    <row r="105" spans="1:54" ht="14.25" customHeight="1" x14ac:dyDescent="0.25">
      <c r="A105" s="205" t="s">
        <v>137</v>
      </c>
      <c r="B105" s="205"/>
      <c r="C105" s="205"/>
      <c r="D105" s="205"/>
      <c r="E105" s="205"/>
      <c r="F105" s="205"/>
      <c r="G105" s="205"/>
      <c r="H105" s="205"/>
      <c r="I105" s="205"/>
      <c r="J105" s="205"/>
      <c r="K105" s="205"/>
      <c r="L105" s="205"/>
      <c r="M105" s="205"/>
      <c r="N105" s="205"/>
      <c r="Q105" s="25"/>
    </row>
    <row r="106" spans="1:54" ht="14.25" customHeight="1" x14ac:dyDescent="0.25">
      <c r="A106" s="205"/>
      <c r="B106" s="205"/>
      <c r="C106" s="205"/>
      <c r="D106" s="205"/>
      <c r="E106" s="205"/>
      <c r="F106" s="205"/>
      <c r="G106" s="205"/>
      <c r="H106" s="205"/>
      <c r="I106" s="205"/>
      <c r="J106" s="205"/>
      <c r="K106" s="205"/>
      <c r="L106" s="205"/>
      <c r="M106" s="205"/>
      <c r="N106" s="205"/>
      <c r="Q106" s="25"/>
    </row>
    <row r="107" spans="1:54" ht="14.25" customHeight="1" x14ac:dyDescent="0.25">
      <c r="A107" s="43"/>
      <c r="B107" s="43"/>
      <c r="C107" s="43"/>
      <c r="D107" s="43"/>
      <c r="E107" s="43"/>
      <c r="F107" s="43"/>
      <c r="G107" s="43"/>
      <c r="H107" s="43"/>
      <c r="I107" s="43"/>
      <c r="J107" s="43"/>
      <c r="K107" s="43"/>
      <c r="L107" s="43"/>
      <c r="M107" s="43"/>
      <c r="N107" s="43"/>
      <c r="Q107" s="25"/>
    </row>
    <row r="108" spans="1:54" ht="6" customHeight="1" x14ac:dyDescent="0.25">
      <c r="A108" s="4"/>
      <c r="B108" s="11"/>
      <c r="C108" s="4"/>
      <c r="D108" s="11"/>
      <c r="E108" s="31"/>
      <c r="F108" s="11"/>
      <c r="G108" s="145"/>
      <c r="H108" s="11"/>
      <c r="I108" s="11"/>
      <c r="J108" s="11"/>
      <c r="K108" s="11"/>
      <c r="L108" s="11"/>
      <c r="M108" s="11"/>
      <c r="N108" s="11"/>
      <c r="Q108" s="25"/>
    </row>
    <row r="109" spans="1:54" ht="9.75" customHeight="1" x14ac:dyDescent="0.25">
      <c r="A109" s="4"/>
      <c r="B109" s="10"/>
      <c r="C109" s="10"/>
      <c r="D109" s="10"/>
      <c r="E109" s="10"/>
      <c r="F109" s="10"/>
      <c r="G109" s="10"/>
      <c r="H109" s="10"/>
      <c r="I109" s="10"/>
      <c r="J109" s="10"/>
      <c r="K109" s="10"/>
      <c r="L109" s="10"/>
      <c r="M109" s="10"/>
      <c r="N109" s="10"/>
      <c r="P109" s="30" t="s">
        <v>23</v>
      </c>
      <c r="Q109" s="25"/>
    </row>
    <row r="110" spans="1:54" ht="16.5" customHeight="1" x14ac:dyDescent="0.25">
      <c r="A110" s="4"/>
      <c r="B110" s="206" t="s">
        <v>55</v>
      </c>
      <c r="C110" s="206"/>
      <c r="D110" s="8"/>
      <c r="E110" s="203" t="s">
        <v>10</v>
      </c>
      <c r="F110" s="33"/>
      <c r="G110" s="204" t="s">
        <v>11</v>
      </c>
      <c r="H110" s="33"/>
      <c r="I110" s="203" t="s">
        <v>12</v>
      </c>
      <c r="J110" s="39"/>
      <c r="K110" s="204" t="s">
        <v>13</v>
      </c>
      <c r="L110" s="33"/>
      <c r="M110" s="203" t="s">
        <v>14</v>
      </c>
      <c r="N110" s="4"/>
      <c r="P110" s="22" t="s">
        <v>8</v>
      </c>
      <c r="Q110" s="22" t="s">
        <v>15</v>
      </c>
    </row>
    <row r="111" spans="1:54" ht="16.5" customHeight="1" x14ac:dyDescent="0.25">
      <c r="A111" s="4"/>
      <c r="B111" s="206"/>
      <c r="C111" s="206"/>
      <c r="D111" s="8"/>
      <c r="E111" s="203"/>
      <c r="F111" s="34"/>
      <c r="G111" s="204"/>
      <c r="H111" s="34"/>
      <c r="I111" s="203"/>
      <c r="J111" s="35"/>
      <c r="K111" s="204"/>
      <c r="L111" s="34"/>
      <c r="M111" s="203"/>
      <c r="N111" s="4"/>
      <c r="P111" s="50">
        <f>+P78+1</f>
        <v>39</v>
      </c>
      <c r="Q111" s="48" t="s">
        <v>16</v>
      </c>
    </row>
    <row r="112" spans="1:54" ht="55.5" customHeight="1" x14ac:dyDescent="0.25">
      <c r="A112" s="4"/>
      <c r="B112" s="192" t="s">
        <v>3</v>
      </c>
      <c r="C112" s="193"/>
      <c r="D112" s="6"/>
      <c r="E112" s="174"/>
      <c r="F112" s="141"/>
      <c r="G112" s="176" t="s">
        <v>119</v>
      </c>
      <c r="H112" s="152"/>
      <c r="I112" s="143" t="s">
        <v>117</v>
      </c>
      <c r="J112" s="141"/>
      <c r="K112" s="174" t="s">
        <v>114</v>
      </c>
      <c r="L112" s="141"/>
      <c r="M112" s="131" t="s">
        <v>131</v>
      </c>
      <c r="N112" s="4"/>
    </row>
    <row r="113" spans="1:18" ht="3" customHeight="1" x14ac:dyDescent="0.25">
      <c r="A113" s="4"/>
      <c r="B113" s="28"/>
      <c r="C113" s="28"/>
      <c r="D113" s="6"/>
      <c r="E113" s="163"/>
      <c r="F113" s="141"/>
      <c r="G113" s="141"/>
      <c r="H113" s="152"/>
      <c r="I113" s="141"/>
      <c r="J113" s="141"/>
      <c r="K113" s="185"/>
      <c r="L113" s="141"/>
      <c r="M113" s="132"/>
      <c r="N113" s="4"/>
    </row>
    <row r="114" spans="1:18" ht="42" customHeight="1" x14ac:dyDescent="0.25">
      <c r="A114" s="4"/>
      <c r="B114" s="194" t="s">
        <v>2</v>
      </c>
      <c r="C114" s="195"/>
      <c r="D114" s="6"/>
      <c r="E114" s="155" t="s">
        <v>82</v>
      </c>
      <c r="F114" s="141"/>
      <c r="G114" s="131" t="s">
        <v>133</v>
      </c>
      <c r="H114" s="152"/>
      <c r="I114" s="131" t="s">
        <v>140</v>
      </c>
      <c r="J114" s="141"/>
      <c r="K114" s="155" t="s">
        <v>116</v>
      </c>
      <c r="L114" s="141"/>
      <c r="M114" s="131" t="s">
        <v>120</v>
      </c>
      <c r="N114" s="4"/>
    </row>
    <row r="115" spans="1:18" ht="3" customHeight="1" x14ac:dyDescent="0.25">
      <c r="A115" s="4"/>
      <c r="B115" s="28"/>
      <c r="C115" s="28"/>
      <c r="D115" s="6"/>
      <c r="E115" s="163"/>
      <c r="F115" s="141"/>
      <c r="G115" s="140"/>
      <c r="H115" s="152"/>
      <c r="I115" s="141"/>
      <c r="J115" s="141"/>
      <c r="K115" s="185"/>
      <c r="L115" s="141"/>
      <c r="M115" s="133"/>
      <c r="N115" s="4"/>
    </row>
    <row r="116" spans="1:18" ht="42" customHeight="1" x14ac:dyDescent="0.25">
      <c r="A116" s="4"/>
      <c r="B116" s="196" t="s">
        <v>9</v>
      </c>
      <c r="C116" s="197"/>
      <c r="D116" s="6"/>
      <c r="E116" s="134"/>
      <c r="F116" s="149"/>
      <c r="G116" s="134" t="s">
        <v>118</v>
      </c>
      <c r="H116" s="153"/>
      <c r="I116" s="134" t="s">
        <v>132</v>
      </c>
      <c r="J116" s="149"/>
      <c r="K116" s="174" t="s">
        <v>103</v>
      </c>
      <c r="L116" s="149"/>
      <c r="M116" s="137" t="s">
        <v>115</v>
      </c>
      <c r="N116" s="4"/>
    </row>
    <row r="117" spans="1:18" ht="3" customHeight="1" x14ac:dyDescent="0.35">
      <c r="A117" s="4"/>
      <c r="B117" s="7"/>
      <c r="C117" s="7"/>
      <c r="D117" s="6"/>
      <c r="E117" s="163"/>
      <c r="F117" s="149"/>
      <c r="G117" s="161"/>
      <c r="H117" s="153"/>
      <c r="I117" s="154"/>
      <c r="J117" s="149"/>
      <c r="K117" s="185"/>
      <c r="L117" s="149"/>
      <c r="M117" s="133"/>
      <c r="N117" s="4"/>
    </row>
    <row r="118" spans="1:18" ht="42" customHeight="1" x14ac:dyDescent="0.25">
      <c r="A118" s="4"/>
      <c r="B118" s="198" t="s">
        <v>1</v>
      </c>
      <c r="C118" s="199"/>
      <c r="D118" s="6"/>
      <c r="E118" s="135"/>
      <c r="F118" s="136"/>
      <c r="G118" s="135" t="s">
        <v>138</v>
      </c>
      <c r="H118" s="170"/>
      <c r="I118" s="135" t="s">
        <v>124</v>
      </c>
      <c r="J118" s="136"/>
      <c r="K118" s="135" t="s">
        <v>139</v>
      </c>
      <c r="L118" s="136"/>
      <c r="M118" s="135" t="s">
        <v>123</v>
      </c>
      <c r="N118" s="4"/>
    </row>
    <row r="119" spans="1:18" ht="3" customHeight="1" x14ac:dyDescent="0.35">
      <c r="A119" s="4"/>
      <c r="B119" s="7"/>
      <c r="C119" s="7"/>
      <c r="D119" s="6"/>
      <c r="E119" s="163"/>
      <c r="F119" s="149"/>
      <c r="G119" s="168"/>
      <c r="H119" s="153"/>
      <c r="I119" s="136"/>
      <c r="J119" s="149"/>
      <c r="K119" s="185"/>
      <c r="L119" s="149"/>
      <c r="M119" s="136"/>
      <c r="N119" s="4"/>
    </row>
    <row r="120" spans="1:18" ht="39.75" customHeight="1" x14ac:dyDescent="0.25">
      <c r="A120" s="4"/>
      <c r="B120" s="196" t="s">
        <v>0</v>
      </c>
      <c r="C120" s="200"/>
      <c r="D120" s="6"/>
      <c r="E120" s="144"/>
      <c r="F120" s="149"/>
      <c r="G120" s="137" t="s">
        <v>74</v>
      </c>
      <c r="H120" s="153"/>
      <c r="I120" s="174" t="s">
        <v>64</v>
      </c>
      <c r="J120" s="151"/>
      <c r="K120" s="144" t="s">
        <v>143</v>
      </c>
      <c r="L120" s="151"/>
      <c r="M120" s="144" t="s">
        <v>121</v>
      </c>
      <c r="N120" s="4"/>
    </row>
    <row r="121" spans="1:18" x14ac:dyDescent="0.25">
      <c r="A121" s="4"/>
      <c r="B121" s="4"/>
      <c r="C121" s="4"/>
      <c r="E121" s="4"/>
      <c r="F121" s="9"/>
      <c r="G121" s="24"/>
      <c r="H121" s="9"/>
      <c r="I121" s="4"/>
      <c r="K121" s="44"/>
      <c r="M121" s="4"/>
      <c r="N121" s="4"/>
    </row>
    <row r="122" spans="1:18" x14ac:dyDescent="0.25">
      <c r="A122" s="4"/>
      <c r="B122" s="4"/>
      <c r="C122" s="4"/>
      <c r="E122" s="4"/>
      <c r="F122" s="9"/>
      <c r="G122" s="24"/>
      <c r="H122" s="9"/>
      <c r="I122" s="4"/>
      <c r="K122" s="44"/>
      <c r="M122" s="4"/>
      <c r="N122" s="4"/>
    </row>
    <row r="123" spans="1:18" ht="18" x14ac:dyDescent="0.25">
      <c r="A123" s="4"/>
      <c r="B123" s="4"/>
      <c r="C123" s="45"/>
      <c r="E123" s="4"/>
      <c r="F123" s="9"/>
      <c r="G123" s="24"/>
      <c r="H123" s="9"/>
      <c r="I123" s="4"/>
      <c r="K123" s="44"/>
      <c r="M123" s="4"/>
      <c r="N123" s="4"/>
    </row>
    <row r="124" spans="1:18" x14ac:dyDescent="0.25">
      <c r="A124" s="4"/>
      <c r="B124" s="4"/>
      <c r="C124" s="4"/>
      <c r="E124" s="4"/>
      <c r="F124" s="9"/>
      <c r="G124" s="24"/>
      <c r="H124" s="9"/>
      <c r="I124" s="4"/>
      <c r="K124" s="4"/>
      <c r="M124" s="4"/>
      <c r="N124" s="4"/>
    </row>
    <row r="125" spans="1:18" x14ac:dyDescent="0.25">
      <c r="A125" s="4"/>
      <c r="B125" s="4"/>
      <c r="C125" s="4"/>
      <c r="E125" s="4"/>
      <c r="F125" s="9"/>
      <c r="G125" s="46"/>
      <c r="H125" s="9"/>
      <c r="I125" s="4"/>
      <c r="K125" s="4"/>
      <c r="M125" s="4"/>
      <c r="N125" s="4"/>
      <c r="P125" s="129"/>
    </row>
    <row r="126" spans="1:18" ht="12.75" customHeight="1" x14ac:dyDescent="0.25">
      <c r="A126" s="4"/>
      <c r="B126" s="4"/>
      <c r="C126" s="4"/>
      <c r="E126" s="4"/>
      <c r="F126" s="9"/>
      <c r="G126" s="24"/>
      <c r="H126" s="9"/>
      <c r="K126" s="4"/>
      <c r="M126" s="4"/>
      <c r="N126" s="4"/>
    </row>
    <row r="127" spans="1:18" x14ac:dyDescent="0.25">
      <c r="A127" s="4"/>
      <c r="B127" s="4"/>
      <c r="C127" s="4"/>
      <c r="E127" s="4"/>
      <c r="F127" s="9"/>
      <c r="G127" s="24"/>
      <c r="H127" s="9"/>
      <c r="I127" s="4"/>
      <c r="K127" s="4"/>
      <c r="M127" s="4"/>
      <c r="N127" s="4"/>
      <c r="R127" s="129"/>
    </row>
    <row r="128" spans="1:18" ht="284.25" customHeight="1" x14ac:dyDescent="0.25">
      <c r="A128" s="4"/>
      <c r="B128" s="4"/>
      <c r="C128" s="123"/>
      <c r="F128" s="9"/>
      <c r="G128" s="55"/>
      <c r="H128" s="9"/>
      <c r="I128" s="4"/>
      <c r="J128"/>
      <c r="M128" s="4"/>
      <c r="N128" s="4"/>
    </row>
    <row r="129" spans="1:54" x14ac:dyDescent="0.25">
      <c r="A129" s="4"/>
      <c r="B129" s="190"/>
      <c r="C129" s="190"/>
      <c r="D129" s="190"/>
      <c r="E129" s="190"/>
      <c r="F129" s="190"/>
      <c r="G129" s="190"/>
      <c r="H129" s="190"/>
      <c r="I129" s="190"/>
      <c r="J129" s="190"/>
      <c r="K129" s="190"/>
      <c r="L129" s="190"/>
      <c r="M129" s="190"/>
      <c r="N129" s="190"/>
    </row>
    <row r="130" spans="1:54" x14ac:dyDescent="0.25">
      <c r="A130" s="4"/>
      <c r="B130" s="16"/>
      <c r="C130" s="4"/>
      <c r="E130" s="4"/>
      <c r="F130" s="16"/>
      <c r="G130" s="4"/>
      <c r="I130" s="16"/>
      <c r="J130" s="17"/>
      <c r="K130" s="17"/>
      <c r="L130" s="17"/>
      <c r="M130" s="9"/>
      <c r="N130" s="2"/>
    </row>
    <row r="131" spans="1:54" x14ac:dyDescent="0.25">
      <c r="A131" s="4"/>
      <c r="B131" s="191"/>
      <c r="C131" s="191"/>
      <c r="D131" s="191"/>
      <c r="E131" s="191"/>
      <c r="F131" s="15"/>
      <c r="G131" s="15"/>
      <c r="H131" s="18"/>
      <c r="I131" s="14"/>
      <c r="J131" s="14"/>
      <c r="K131" s="14"/>
      <c r="L131" s="14"/>
      <c r="M131" s="14"/>
      <c r="N131" s="4"/>
    </row>
    <row r="132" spans="1:54" x14ac:dyDescent="0.25">
      <c r="A132" s="4"/>
      <c r="B132" s="191"/>
      <c r="C132" s="191"/>
      <c r="D132" s="191"/>
      <c r="E132" s="191"/>
      <c r="F132" s="15"/>
      <c r="G132" s="15"/>
      <c r="H132" s="18"/>
      <c r="I132" s="14"/>
      <c r="J132" s="14"/>
      <c r="K132" s="14"/>
      <c r="L132" s="14"/>
      <c r="M132" s="14"/>
      <c r="N132" s="4"/>
    </row>
    <row r="133" spans="1:54" s="25" customFormat="1" ht="3" customHeight="1" x14ac:dyDescent="0.25">
      <c r="A133" s="4"/>
      <c r="B133" s="7"/>
      <c r="C133" s="7"/>
      <c r="D133" s="6"/>
      <c r="E133" s="56"/>
      <c r="F133" s="36"/>
      <c r="G133" s="56"/>
      <c r="H133" s="37"/>
      <c r="I133" s="57"/>
      <c r="J133" s="36"/>
      <c r="K133" s="57"/>
      <c r="L133" s="36"/>
      <c r="M133" s="57"/>
      <c r="N133" s="4"/>
      <c r="BB133" s="1"/>
    </row>
    <row r="134" spans="1:54" ht="19.5" customHeight="1" x14ac:dyDescent="0.25">
      <c r="A134" s="25"/>
      <c r="B134" s="25"/>
      <c r="C134" s="25"/>
      <c r="E134" s="25"/>
      <c r="G134" s="25"/>
      <c r="I134" s="25"/>
      <c r="K134" s="25"/>
      <c r="M134" s="25"/>
      <c r="N134" s="25"/>
    </row>
    <row r="135" spans="1:54" ht="6" customHeight="1" x14ac:dyDescent="0.25">
      <c r="A135" s="4"/>
      <c r="B135" s="4"/>
      <c r="C135" s="4"/>
      <c r="E135" s="12"/>
      <c r="F135" s="12"/>
      <c r="G135" s="4"/>
      <c r="I135" s="4"/>
      <c r="K135" s="4"/>
      <c r="M135" s="4"/>
      <c r="N135" s="4"/>
    </row>
    <row r="136" spans="1:54" ht="6" customHeight="1" x14ac:dyDescent="0.25">
      <c r="A136" s="201" t="s">
        <v>48</v>
      </c>
      <c r="B136" s="201"/>
      <c r="C136" s="201"/>
      <c r="D136" s="201"/>
      <c r="E136" s="201"/>
      <c r="F136" s="201"/>
      <c r="G136" s="201"/>
      <c r="H136" s="201"/>
      <c r="I136" s="201"/>
      <c r="J136" s="201"/>
      <c r="K136" s="201"/>
      <c r="L136" s="201"/>
      <c r="M136" s="201"/>
      <c r="N136" s="201"/>
    </row>
    <row r="137" spans="1:54" ht="27.75" customHeight="1" x14ac:dyDescent="0.25">
      <c r="A137" s="201"/>
      <c r="B137" s="201"/>
      <c r="C137" s="201"/>
      <c r="D137" s="201"/>
      <c r="E137" s="201"/>
      <c r="F137" s="201"/>
      <c r="G137" s="201"/>
      <c r="H137" s="201"/>
      <c r="I137" s="201"/>
      <c r="J137" s="201"/>
      <c r="K137" s="201"/>
      <c r="L137" s="201"/>
      <c r="M137" s="201"/>
      <c r="N137" s="201"/>
    </row>
    <row r="138" spans="1:54" ht="30" customHeight="1" x14ac:dyDescent="0.25">
      <c r="A138" s="205" t="s">
        <v>58</v>
      </c>
      <c r="B138" s="205"/>
      <c r="C138" s="205"/>
      <c r="D138" s="205"/>
      <c r="E138" s="205"/>
      <c r="F138" s="205"/>
      <c r="G138" s="205"/>
      <c r="H138" s="205"/>
      <c r="I138" s="205"/>
      <c r="J138" s="205"/>
      <c r="K138" s="205"/>
      <c r="L138" s="205"/>
      <c r="M138" s="205"/>
      <c r="N138" s="205"/>
    </row>
    <row r="139" spans="1:54" ht="15" customHeight="1" x14ac:dyDescent="0.25">
      <c r="A139" s="205"/>
      <c r="B139" s="205"/>
      <c r="C139" s="205"/>
      <c r="D139" s="205"/>
      <c r="E139" s="205"/>
      <c r="F139" s="205"/>
      <c r="G139" s="205"/>
      <c r="H139" s="205"/>
      <c r="I139" s="205"/>
      <c r="J139" s="205"/>
      <c r="K139" s="205"/>
      <c r="L139" s="205"/>
      <c r="M139" s="205"/>
      <c r="N139" s="205"/>
    </row>
    <row r="140" spans="1:54" ht="13.5" customHeight="1" x14ac:dyDescent="0.25">
      <c r="A140" s="4"/>
      <c r="B140" s="10"/>
      <c r="C140" s="10"/>
      <c r="D140" s="10"/>
      <c r="E140" s="10" t="s">
        <v>4</v>
      </c>
      <c r="F140" s="10"/>
      <c r="G140" s="10"/>
      <c r="H140" s="10"/>
      <c r="I140" s="10"/>
      <c r="J140" s="10"/>
      <c r="K140" s="10"/>
      <c r="L140" s="10"/>
      <c r="M140" s="10"/>
      <c r="N140" s="10"/>
    </row>
    <row r="141" spans="1:54" ht="13.5" customHeight="1" x14ac:dyDescent="0.25">
      <c r="A141" s="4"/>
      <c r="B141" s="202"/>
      <c r="C141" s="202"/>
      <c r="D141" s="8"/>
      <c r="E141" s="203" t="s">
        <v>10</v>
      </c>
      <c r="F141" s="33"/>
      <c r="G141" s="204" t="s">
        <v>11</v>
      </c>
      <c r="H141" s="33"/>
      <c r="I141" s="203" t="s">
        <v>12</v>
      </c>
      <c r="J141" s="39"/>
      <c r="K141" s="204" t="s">
        <v>13</v>
      </c>
      <c r="L141" s="33"/>
      <c r="M141" s="203" t="s">
        <v>14</v>
      </c>
      <c r="N141" s="4"/>
    </row>
    <row r="142" spans="1:54" ht="31.5" customHeight="1" x14ac:dyDescent="0.25">
      <c r="A142" s="4"/>
      <c r="B142" s="202"/>
      <c r="C142" s="202"/>
      <c r="D142" s="8"/>
      <c r="E142" s="203"/>
      <c r="F142" s="34"/>
      <c r="G142" s="204"/>
      <c r="H142" s="34"/>
      <c r="I142" s="203"/>
      <c r="J142" s="35"/>
      <c r="K142" s="204"/>
      <c r="L142" s="34"/>
      <c r="M142" s="203"/>
      <c r="N142" s="4"/>
    </row>
    <row r="143" spans="1:54" ht="42" customHeight="1" x14ac:dyDescent="0.25">
      <c r="A143" s="4"/>
      <c r="B143" s="192" t="s">
        <v>3</v>
      </c>
      <c r="C143" s="193"/>
      <c r="D143" s="6"/>
      <c r="E143" s="142"/>
      <c r="F143" s="138"/>
      <c r="G143" s="142"/>
      <c r="H143" s="139"/>
      <c r="I143" s="134"/>
      <c r="J143" s="141"/>
      <c r="K143" s="175"/>
      <c r="L143" s="141"/>
      <c r="M143" s="176"/>
      <c r="N143" s="4"/>
    </row>
    <row r="144" spans="1:54" ht="6.75" customHeight="1" x14ac:dyDescent="0.25">
      <c r="A144" s="4"/>
      <c r="B144" s="28"/>
      <c r="C144" s="28"/>
      <c r="D144" s="6"/>
      <c r="E144" s="141"/>
      <c r="F144" s="138"/>
      <c r="G144" s="141"/>
      <c r="H144" s="139"/>
      <c r="I144" s="141"/>
      <c r="J144" s="141"/>
      <c r="K144" s="164"/>
      <c r="L144" s="141"/>
      <c r="M144" s="132"/>
      <c r="N144" s="4"/>
    </row>
    <row r="145" spans="1:17" ht="47.25" customHeight="1" x14ac:dyDescent="0.35">
      <c r="A145" s="4"/>
      <c r="B145" s="194" t="s">
        <v>2</v>
      </c>
      <c r="C145" s="195"/>
      <c r="D145" s="6"/>
      <c r="E145" s="165"/>
      <c r="F145" s="138"/>
      <c r="G145" s="155"/>
      <c r="H145" s="139"/>
      <c r="I145" s="140"/>
      <c r="J145" s="141"/>
      <c r="K145" s="162"/>
      <c r="L145" s="141"/>
      <c r="M145" s="131"/>
      <c r="N145" s="4"/>
    </row>
    <row r="146" spans="1:17" ht="9.75" customHeight="1" x14ac:dyDescent="0.25">
      <c r="A146" s="4"/>
      <c r="B146" s="28"/>
      <c r="C146" s="28"/>
      <c r="D146" s="6"/>
      <c r="E146" s="166"/>
      <c r="F146" s="138"/>
      <c r="G146" s="141"/>
      <c r="H146" s="139"/>
      <c r="I146" s="146"/>
      <c r="J146" s="141"/>
      <c r="K146" s="164"/>
      <c r="L146" s="141"/>
      <c r="M146" s="132"/>
      <c r="N146" s="4"/>
    </row>
    <row r="147" spans="1:17" ht="36" customHeight="1" x14ac:dyDescent="0.25">
      <c r="A147" s="4"/>
      <c r="B147" s="196" t="s">
        <v>9</v>
      </c>
      <c r="C147" s="197"/>
      <c r="D147" s="6"/>
      <c r="E147" s="160"/>
      <c r="F147" s="147"/>
      <c r="G147" s="134"/>
      <c r="H147" s="148"/>
      <c r="I147" s="142"/>
      <c r="J147" s="149"/>
      <c r="K147" s="142"/>
      <c r="L147" s="149"/>
      <c r="M147" s="134"/>
      <c r="N147" s="4"/>
    </row>
    <row r="148" spans="1:17" ht="10.5" customHeight="1" x14ac:dyDescent="0.25">
      <c r="A148" s="4"/>
      <c r="B148" s="7"/>
      <c r="C148" s="7"/>
      <c r="D148" s="6"/>
      <c r="E148" s="141"/>
      <c r="F148" s="147"/>
      <c r="G148" s="141"/>
      <c r="H148" s="148"/>
      <c r="I148" s="150"/>
      <c r="J148" s="149"/>
      <c r="K148" s="164"/>
      <c r="L148" s="149"/>
      <c r="M148" s="133"/>
      <c r="N148" s="4"/>
    </row>
    <row r="149" spans="1:17" ht="38.25" customHeight="1" x14ac:dyDescent="0.25">
      <c r="A149" s="4"/>
      <c r="B149" s="198" t="s">
        <v>1</v>
      </c>
      <c r="C149" s="199"/>
      <c r="D149" s="6"/>
      <c r="E149" s="173"/>
      <c r="F149" s="147"/>
      <c r="G149" s="135"/>
      <c r="H149" s="148"/>
      <c r="I149" s="135"/>
      <c r="J149" s="149"/>
      <c r="K149" s="169"/>
      <c r="L149" s="149"/>
      <c r="M149" s="135"/>
      <c r="N149" s="4"/>
    </row>
    <row r="150" spans="1:17" ht="9" customHeight="1" x14ac:dyDescent="0.25">
      <c r="A150" s="4"/>
      <c r="B150" s="7"/>
      <c r="C150" s="7"/>
      <c r="D150" s="6"/>
      <c r="E150" s="141"/>
      <c r="F150" s="147"/>
      <c r="G150" s="141"/>
      <c r="H150" s="148"/>
      <c r="I150" s="150"/>
      <c r="J150" s="149"/>
      <c r="K150" s="164"/>
      <c r="L150" s="149"/>
      <c r="M150" s="136"/>
      <c r="N150" s="4"/>
    </row>
    <row r="151" spans="1:17" ht="21.75" x14ac:dyDescent="0.25">
      <c r="A151" s="4"/>
      <c r="B151" s="196" t="s">
        <v>0</v>
      </c>
      <c r="C151" s="200"/>
      <c r="D151" s="6"/>
      <c r="E151" s="174"/>
      <c r="F151" s="147"/>
      <c r="G151" s="144"/>
      <c r="H151" s="148"/>
      <c r="I151" s="174"/>
      <c r="J151" s="151"/>
      <c r="K151" s="186"/>
      <c r="L151" s="151"/>
      <c r="M151" s="144"/>
      <c r="N151" s="4"/>
    </row>
    <row r="152" spans="1:17" x14ac:dyDescent="0.25">
      <c r="A152" s="4"/>
      <c r="B152" s="4"/>
      <c r="C152" s="4"/>
      <c r="E152" s="4"/>
      <c r="F152" s="9"/>
      <c r="G152" s="24"/>
      <c r="H152" s="9"/>
      <c r="I152" s="4"/>
      <c r="K152" s="44"/>
      <c r="M152" s="4"/>
      <c r="N152" s="4"/>
    </row>
    <row r="153" spans="1:17" x14ac:dyDescent="0.25">
      <c r="A153" s="4"/>
      <c r="B153" s="4"/>
      <c r="C153" s="4"/>
      <c r="E153" s="4"/>
      <c r="F153" s="9"/>
      <c r="G153" s="24"/>
      <c r="H153" s="9"/>
      <c r="I153" s="4"/>
      <c r="K153" s="44"/>
      <c r="M153" s="4"/>
      <c r="N153" s="4"/>
    </row>
    <row r="154" spans="1:17" ht="18" x14ac:dyDescent="0.25">
      <c r="A154" s="4"/>
      <c r="B154" s="4"/>
      <c r="C154" s="45"/>
      <c r="E154" s="4"/>
      <c r="F154" s="9"/>
      <c r="G154" s="24"/>
      <c r="H154" s="9"/>
      <c r="I154" s="4"/>
      <c r="K154" s="44"/>
      <c r="M154" s="4"/>
      <c r="N154" s="4"/>
    </row>
    <row r="155" spans="1:17" x14ac:dyDescent="0.25">
      <c r="A155" s="4"/>
      <c r="B155" s="4"/>
      <c r="C155" s="4"/>
      <c r="E155" s="4"/>
      <c r="F155" s="9"/>
      <c r="G155" s="24"/>
      <c r="H155" s="9"/>
      <c r="I155" s="4"/>
      <c r="K155" s="4"/>
      <c r="M155" s="4"/>
      <c r="N155" s="4"/>
    </row>
    <row r="156" spans="1:17" x14ac:dyDescent="0.25">
      <c r="A156" s="4"/>
      <c r="B156" s="4"/>
      <c r="C156" s="4"/>
      <c r="E156" s="4"/>
      <c r="F156" s="9"/>
      <c r="G156" s="46"/>
      <c r="H156" s="9"/>
      <c r="I156" s="4"/>
      <c r="K156" s="4"/>
      <c r="M156" s="4"/>
      <c r="N156" s="4"/>
    </row>
    <row r="157" spans="1:17" x14ac:dyDescent="0.25">
      <c r="A157" s="4"/>
      <c r="B157" s="4"/>
      <c r="C157" s="4"/>
      <c r="E157" s="4"/>
      <c r="F157" s="9"/>
      <c r="G157" s="24"/>
      <c r="H157" s="9"/>
      <c r="I157" s="4"/>
      <c r="K157" s="4"/>
      <c r="M157" s="4"/>
      <c r="N157" s="4"/>
    </row>
    <row r="158" spans="1:17" x14ac:dyDescent="0.25">
      <c r="A158" s="4"/>
      <c r="B158" s="4"/>
      <c r="C158" s="4"/>
      <c r="E158" s="4"/>
      <c r="F158" s="9"/>
      <c r="G158" s="24"/>
      <c r="H158" s="9"/>
      <c r="I158" s="4"/>
      <c r="K158" s="4"/>
      <c r="M158" s="4"/>
      <c r="N158" s="4"/>
    </row>
    <row r="159" spans="1:17" ht="249" customHeight="1" x14ac:dyDescent="0.25">
      <c r="A159" s="4"/>
      <c r="B159" s="4"/>
      <c r="C159" s="4"/>
      <c r="F159" s="9"/>
      <c r="H159" s="9"/>
      <c r="I159" s="4"/>
      <c r="K159" s="4"/>
      <c r="M159" s="4"/>
      <c r="N159" s="4"/>
      <c r="Q159" s="129"/>
    </row>
    <row r="160" spans="1:17" x14ac:dyDescent="0.25">
      <c r="A160" s="4"/>
      <c r="B160" s="190"/>
      <c r="C160" s="190"/>
      <c r="D160" s="190"/>
      <c r="E160" s="190"/>
      <c r="F160" s="190"/>
      <c r="G160" s="190"/>
      <c r="H160" s="190"/>
      <c r="I160" s="190"/>
      <c r="J160" s="190"/>
      <c r="K160" s="190"/>
      <c r="L160" s="190"/>
      <c r="M160" s="190"/>
      <c r="N160" s="190"/>
    </row>
    <row r="161" spans="1:14" x14ac:dyDescent="0.25">
      <c r="A161" s="4"/>
      <c r="B161" s="16"/>
      <c r="C161" s="4"/>
      <c r="E161" s="4"/>
      <c r="F161" s="16"/>
      <c r="G161" s="4"/>
      <c r="I161" s="16"/>
      <c r="J161" s="17"/>
      <c r="K161" s="17"/>
      <c r="L161" s="17"/>
      <c r="M161" s="9"/>
      <c r="N161" s="2"/>
    </row>
    <row r="162" spans="1:14" x14ac:dyDescent="0.25">
      <c r="A162" s="4"/>
      <c r="B162" s="191"/>
      <c r="C162" s="191"/>
      <c r="D162" s="191"/>
      <c r="E162" s="191"/>
      <c r="F162" s="15"/>
      <c r="G162" s="15"/>
      <c r="H162" s="18"/>
      <c r="I162" s="14"/>
      <c r="J162" s="14"/>
      <c r="K162" s="14"/>
      <c r="L162" s="14"/>
      <c r="M162" s="14"/>
      <c r="N162" s="4"/>
    </row>
    <row r="163" spans="1:14" x14ac:dyDescent="0.25">
      <c r="A163" s="4"/>
      <c r="B163" s="191"/>
      <c r="C163" s="191"/>
      <c r="D163" s="191"/>
      <c r="E163" s="191"/>
      <c r="F163" s="15"/>
      <c r="G163" s="15"/>
      <c r="H163" s="18"/>
      <c r="I163" s="14"/>
      <c r="J163" s="14"/>
      <c r="K163" s="14"/>
      <c r="L163" s="14"/>
      <c r="M163" s="14"/>
      <c r="N163" s="4"/>
    </row>
  </sheetData>
  <sheetProtection selectLockedCells="1"/>
  <customSheetViews>
    <customSheetView guid="{A13F5883-336E-4C58-BA32-AC64F58380EC}" showPageBreaks="1" showGridLines="0" fitToPage="1" printArea="1" view="pageBreakPreview" topLeftCell="A64">
      <selection activeCell="H8" sqref="H8"/>
      <pageMargins left="0.15748031496062992" right="0.15748031496062992" top="0.23622047244094491" bottom="0.23622047244094491" header="0.23622047244094491" footer="0.23622047244094491"/>
      <printOptions horizontalCentered="1" verticalCentered="1"/>
      <pageSetup paperSize="9" scale="71" orientation="landscape" r:id="rId1"/>
    </customSheetView>
    <customSheetView guid="{A82FC5A0-75B2-49EF-AEBD-15C1256D98FE}" showPageBreaks="1" showGridLines="0" fitToPage="1" printArea="1" view="pageBreakPreview" topLeftCell="E7">
      <selection activeCell="L168" sqref="L168"/>
      <pageMargins left="0.15748031496062992" right="0.15748031496062992" top="0.23622047244094491" bottom="0.23622047244094491" header="0.23622047244094491" footer="0.23622047244094491"/>
      <printOptions horizontalCentered="1" verticalCentered="1"/>
      <pageSetup paperSize="9" scale="71" orientation="landscape" r:id="rId2"/>
    </customSheetView>
  </customSheetViews>
  <mergeCells count="79">
    <mergeCell ref="B13:C13"/>
    <mergeCell ref="A3:N4"/>
    <mergeCell ref="A5:N6"/>
    <mergeCell ref="B10:C12"/>
    <mergeCell ref="K10:K12"/>
    <mergeCell ref="G10:G12"/>
    <mergeCell ref="E10:E11"/>
    <mergeCell ref="I10:I11"/>
    <mergeCell ref="M10:M11"/>
    <mergeCell ref="B33:E33"/>
    <mergeCell ref="B32:E32"/>
    <mergeCell ref="B21:C21"/>
    <mergeCell ref="B15:C15"/>
    <mergeCell ref="B17:C17"/>
    <mergeCell ref="B19:C19"/>
    <mergeCell ref="A37:N38"/>
    <mergeCell ref="A39:N40"/>
    <mergeCell ref="B44:C45"/>
    <mergeCell ref="E44:E45"/>
    <mergeCell ref="G44:G45"/>
    <mergeCell ref="I44:I45"/>
    <mergeCell ref="K44:K45"/>
    <mergeCell ref="M44:M45"/>
    <mergeCell ref="B63:N63"/>
    <mergeCell ref="B65:E65"/>
    <mergeCell ref="B66:E66"/>
    <mergeCell ref="A70:N71"/>
    <mergeCell ref="B46:C46"/>
    <mergeCell ref="B48:C48"/>
    <mergeCell ref="B50:C50"/>
    <mergeCell ref="B52:C52"/>
    <mergeCell ref="B54:C54"/>
    <mergeCell ref="A72:N73"/>
    <mergeCell ref="B77:C78"/>
    <mergeCell ref="E77:E78"/>
    <mergeCell ref="G77:G78"/>
    <mergeCell ref="I77:I78"/>
    <mergeCell ref="K77:K78"/>
    <mergeCell ref="M77:M78"/>
    <mergeCell ref="B96:N96"/>
    <mergeCell ref="B98:E98"/>
    <mergeCell ref="B99:E99"/>
    <mergeCell ref="A103:N104"/>
    <mergeCell ref="B79:C79"/>
    <mergeCell ref="B81:C81"/>
    <mergeCell ref="B83:C83"/>
    <mergeCell ref="B85:C85"/>
    <mergeCell ref="B87:C87"/>
    <mergeCell ref="A105:N106"/>
    <mergeCell ref="B110:C111"/>
    <mergeCell ref="E110:E111"/>
    <mergeCell ref="G110:G111"/>
    <mergeCell ref="I110:I111"/>
    <mergeCell ref="K110:K111"/>
    <mergeCell ref="M110:M111"/>
    <mergeCell ref="B129:N129"/>
    <mergeCell ref="B131:E131"/>
    <mergeCell ref="B132:E132"/>
    <mergeCell ref="B112:C112"/>
    <mergeCell ref="B114:C114"/>
    <mergeCell ref="B116:C116"/>
    <mergeCell ref="B118:C118"/>
    <mergeCell ref="B120:C120"/>
    <mergeCell ref="A136:N137"/>
    <mergeCell ref="B141:C142"/>
    <mergeCell ref="E141:E142"/>
    <mergeCell ref="G141:G142"/>
    <mergeCell ref="I141:I142"/>
    <mergeCell ref="K141:K142"/>
    <mergeCell ref="M141:M142"/>
    <mergeCell ref="A138:N139"/>
    <mergeCell ref="B160:N160"/>
    <mergeCell ref="B162:E162"/>
    <mergeCell ref="B163:E163"/>
    <mergeCell ref="B143:C143"/>
    <mergeCell ref="B145:C145"/>
    <mergeCell ref="B147:C147"/>
    <mergeCell ref="B149:C149"/>
    <mergeCell ref="B151:C151"/>
  </mergeCells>
  <dataValidations disablePrompts="1" count="1">
    <dataValidation type="list" allowBlank="1" showInputMessage="1" showErrorMessage="1" sqref="Q78 Q111 Q12 Q45">
      <formula1>CODE_PRESTATION</formula1>
    </dataValidation>
  </dataValidations>
  <printOptions horizontalCentered="1" verticalCentered="1"/>
  <pageMargins left="0.15748031496062992" right="0.15748031496062992" top="0.23622047244094491" bottom="0.23622047244094491" header="0.23622047244094491" footer="0.23622047244094491"/>
  <pageSetup paperSize="9" scale="69" orientation="landscape" r:id="rId3"/>
  <ignoredErrors>
    <ignoredError sqref="P38" unlockedFormula="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71"/>
  <sheetViews>
    <sheetView showGridLines="0" view="pageBreakPreview" topLeftCell="A10" zoomScale="75" zoomScaleSheetLayoutView="75" workbookViewId="0">
      <selection activeCell="C117" sqref="C117"/>
    </sheetView>
  </sheetViews>
  <sheetFormatPr baseColWidth="10" defaultRowHeight="15" x14ac:dyDescent="0.25"/>
  <cols>
    <col min="1" max="1" width="11.5703125" style="25" bestFit="1" customWidth="1"/>
    <col min="2" max="2" width="2" style="25" customWidth="1"/>
    <col min="3" max="3" width="10.28515625" style="66" bestFit="1" customWidth="1"/>
    <col min="4" max="4" width="33.85546875" style="25" customWidth="1"/>
    <col min="5" max="7" width="4.140625" style="25" bestFit="1" customWidth="1"/>
    <col min="8" max="12" width="3.85546875" style="25" customWidth="1"/>
    <col min="13" max="13" width="42.42578125" style="66" customWidth="1"/>
    <col min="14" max="14" width="2.28515625" style="25" customWidth="1"/>
    <col min="15" max="15" width="10.42578125" style="66" bestFit="1" customWidth="1"/>
    <col min="16" max="16" width="33.85546875" style="25" customWidth="1"/>
    <col min="17" max="19" width="4.140625" style="25" bestFit="1" customWidth="1"/>
    <col min="20" max="24" width="3.85546875" style="25" customWidth="1"/>
    <col min="25" max="25" width="42.42578125" style="66" customWidth="1"/>
    <col min="26" max="16384" width="11.42578125" style="25"/>
  </cols>
  <sheetData>
    <row r="1" spans="1:28" ht="53.25" customHeight="1" x14ac:dyDescent="0.25">
      <c r="C1" s="62"/>
      <c r="D1" s="63"/>
      <c r="E1" s="64"/>
      <c r="F1" s="64"/>
      <c r="G1" s="64"/>
      <c r="H1" s="64"/>
      <c r="I1" s="64"/>
      <c r="J1" s="64"/>
      <c r="K1" s="64"/>
      <c r="L1" s="64"/>
      <c r="M1" s="65" t="s">
        <v>46</v>
      </c>
      <c r="O1" s="62"/>
      <c r="P1" s="63"/>
      <c r="Q1" s="64"/>
      <c r="R1" s="64"/>
      <c r="S1" s="64"/>
      <c r="T1" s="64"/>
      <c r="U1" s="64"/>
      <c r="V1" s="64"/>
      <c r="W1" s="64"/>
      <c r="X1" s="64"/>
      <c r="Y1" s="65" t="s">
        <v>46</v>
      </c>
    </row>
    <row r="2" spans="1:28" ht="5.25" customHeight="1" x14ac:dyDescent="0.25"/>
    <row r="3" spans="1:28" x14ac:dyDescent="0.25">
      <c r="A3" s="67" t="s">
        <v>24</v>
      </c>
      <c r="C3" s="223" t="s">
        <v>57</v>
      </c>
      <c r="D3" s="223"/>
      <c r="E3" s="224" t="str">
        <f>+CONCATENATE("Période ",$A$8)</f>
        <v>Période 2</v>
      </c>
      <c r="F3" s="224"/>
      <c r="G3" s="224"/>
      <c r="H3" s="224"/>
      <c r="I3" s="224"/>
      <c r="J3" s="224"/>
      <c r="K3" s="224"/>
      <c r="L3" s="224"/>
      <c r="M3" s="68" t="str">
        <f>+CONCATENATE("Semaine ",$A$6)</f>
        <v>Semaine 2</v>
      </c>
      <c r="O3" s="223" t="str">
        <f>+C3</f>
        <v>Année 2020/2021</v>
      </c>
      <c r="P3" s="223"/>
      <c r="Q3" s="224" t="str">
        <f>+CONCATENATE("Période ",$A$8)</f>
        <v>Période 2</v>
      </c>
      <c r="R3" s="224"/>
      <c r="S3" s="224"/>
      <c r="T3" s="224"/>
      <c r="U3" s="224"/>
      <c r="V3" s="224"/>
      <c r="W3" s="224"/>
      <c r="X3" s="224"/>
      <c r="Y3" s="68" t="str">
        <f>+CONCATENATE("Semaine ",$A$6+1)</f>
        <v>Semaine 3</v>
      </c>
    </row>
    <row r="4" spans="1:28" x14ac:dyDescent="0.25">
      <c r="A4" s="69">
        <v>41883</v>
      </c>
      <c r="C4" s="70"/>
      <c r="D4" s="70"/>
      <c r="E4" s="71"/>
      <c r="F4" s="71"/>
      <c r="G4" s="71"/>
      <c r="H4" s="71"/>
      <c r="I4" s="71"/>
      <c r="J4" s="71"/>
      <c r="K4" s="71"/>
      <c r="L4" s="71"/>
      <c r="M4" s="72"/>
      <c r="O4" s="70"/>
      <c r="P4" s="70"/>
      <c r="Q4" s="71"/>
      <c r="R4" s="71"/>
      <c r="S4" s="71"/>
      <c r="T4" s="71"/>
      <c r="U4" s="71"/>
      <c r="V4" s="71"/>
      <c r="W4" s="71"/>
      <c r="X4" s="71"/>
      <c r="Y4" s="72"/>
    </row>
    <row r="5" spans="1:28" ht="15.75" x14ac:dyDescent="0.25">
      <c r="A5" s="67" t="s">
        <v>25</v>
      </c>
      <c r="C5" s="73" t="s">
        <v>26</v>
      </c>
      <c r="D5" s="220" t="s">
        <v>27</v>
      </c>
      <c r="E5" s="220"/>
      <c r="F5" s="220"/>
      <c r="G5" s="220"/>
      <c r="H5" s="220"/>
      <c r="I5" s="220"/>
      <c r="J5" s="220"/>
      <c r="K5" s="220"/>
      <c r="L5" s="220"/>
      <c r="M5" s="220"/>
      <c r="O5" s="73" t="s">
        <v>26</v>
      </c>
      <c r="P5" s="220" t="s">
        <v>27</v>
      </c>
      <c r="Q5" s="220"/>
      <c r="R5" s="220"/>
      <c r="S5" s="220"/>
      <c r="T5" s="220"/>
      <c r="U5" s="220"/>
      <c r="V5" s="220"/>
      <c r="W5" s="220"/>
      <c r="X5" s="220"/>
      <c r="Y5" s="220"/>
    </row>
    <row r="6" spans="1:28" x14ac:dyDescent="0.25">
      <c r="A6" s="74">
        <v>2</v>
      </c>
    </row>
    <row r="7" spans="1:28" ht="15.75" x14ac:dyDescent="0.25">
      <c r="A7" s="67" t="s">
        <v>28</v>
      </c>
      <c r="C7" s="73" t="s">
        <v>29</v>
      </c>
      <c r="O7" s="73" t="s">
        <v>29</v>
      </c>
    </row>
    <row r="8" spans="1:28" x14ac:dyDescent="0.25">
      <c r="A8" s="74">
        <v>2</v>
      </c>
    </row>
    <row r="9" spans="1:28" ht="63" customHeight="1" x14ac:dyDescent="0.25">
      <c r="C9" s="221" t="s">
        <v>30</v>
      </c>
      <c r="D9" s="221"/>
      <c r="E9" s="221"/>
      <c r="F9" s="221"/>
      <c r="G9" s="221"/>
      <c r="H9" s="221"/>
      <c r="I9" s="221"/>
      <c r="J9" s="221"/>
      <c r="K9" s="221"/>
      <c r="L9" s="221"/>
      <c r="M9" s="221"/>
      <c r="O9" s="221" t="s">
        <v>30</v>
      </c>
      <c r="P9" s="221"/>
      <c r="Q9" s="221"/>
      <c r="R9" s="221"/>
      <c r="S9" s="221"/>
      <c r="T9" s="221"/>
      <c r="U9" s="221"/>
      <c r="V9" s="221"/>
      <c r="W9" s="221"/>
      <c r="X9" s="221"/>
      <c r="Y9" s="221"/>
    </row>
    <row r="10" spans="1:28" ht="9" customHeight="1" x14ac:dyDescent="0.25"/>
    <row r="11" spans="1:28" ht="15" customHeight="1" x14ac:dyDescent="0.25">
      <c r="E11" s="75"/>
      <c r="F11" s="76"/>
      <c r="G11" s="77"/>
      <c r="H11" s="222" t="s">
        <v>31</v>
      </c>
      <c r="I11" s="222"/>
      <c r="J11" s="222"/>
      <c r="K11" s="222"/>
      <c r="L11" s="222"/>
      <c r="M11" s="222"/>
      <c r="Q11" s="75"/>
      <c r="R11" s="76"/>
      <c r="S11" s="77"/>
      <c r="T11" s="222" t="s">
        <v>31</v>
      </c>
      <c r="U11" s="222"/>
      <c r="V11" s="222"/>
      <c r="W11" s="222"/>
      <c r="X11" s="222"/>
      <c r="Y11" s="222"/>
    </row>
    <row r="12" spans="1:28" ht="39" customHeight="1" x14ac:dyDescent="0.25">
      <c r="E12" s="78"/>
      <c r="F12" s="79"/>
      <c r="G12" s="80"/>
      <c r="H12" s="216" t="s">
        <v>32</v>
      </c>
      <c r="I12" s="217" t="s">
        <v>33</v>
      </c>
      <c r="J12" s="217" t="s">
        <v>34</v>
      </c>
      <c r="K12" s="217" t="s">
        <v>35</v>
      </c>
      <c r="L12" s="218" t="s">
        <v>36</v>
      </c>
      <c r="M12" s="219" t="s">
        <v>37</v>
      </c>
      <c r="Q12" s="78"/>
      <c r="R12" s="79"/>
      <c r="S12" s="80"/>
      <c r="T12" s="216" t="s">
        <v>32</v>
      </c>
      <c r="U12" s="217" t="s">
        <v>33</v>
      </c>
      <c r="V12" s="217" t="s">
        <v>34</v>
      </c>
      <c r="W12" s="217" t="s">
        <v>35</v>
      </c>
      <c r="X12" s="218" t="s">
        <v>36</v>
      </c>
      <c r="Y12" s="219" t="s">
        <v>37</v>
      </c>
    </row>
    <row r="13" spans="1:28" ht="15.75" x14ac:dyDescent="0.25">
      <c r="C13" s="81" t="s">
        <v>38</v>
      </c>
      <c r="D13" s="82" t="s">
        <v>39</v>
      </c>
      <c r="E13" s="83" t="s">
        <v>40</v>
      </c>
      <c r="F13" s="83" t="s">
        <v>41</v>
      </c>
      <c r="G13" s="83" t="s">
        <v>42</v>
      </c>
      <c r="H13" s="216"/>
      <c r="I13" s="217"/>
      <c r="J13" s="217"/>
      <c r="K13" s="217"/>
      <c r="L13" s="218"/>
      <c r="M13" s="219"/>
      <c r="O13" s="81" t="s">
        <v>38</v>
      </c>
      <c r="P13" s="82" t="s">
        <v>39</v>
      </c>
      <c r="Q13" s="83" t="s">
        <v>40</v>
      </c>
      <c r="R13" s="83" t="s">
        <v>41</v>
      </c>
      <c r="S13" s="83" t="s">
        <v>42</v>
      </c>
      <c r="T13" s="216"/>
      <c r="U13" s="217"/>
      <c r="V13" s="217"/>
      <c r="W13" s="217"/>
      <c r="X13" s="218"/>
      <c r="Y13" s="219"/>
    </row>
    <row r="14" spans="1:28" s="60" customFormat="1" ht="22.5" customHeight="1" x14ac:dyDescent="0.25">
      <c r="C14" s="84" t="s">
        <v>10</v>
      </c>
      <c r="D14" s="85" t="str">
        <f>IF('BASE 5j'!$E$13="","",'BASE 5j'!$E$13)</f>
        <v>Betteraves vinaigrette</v>
      </c>
      <c r="E14" s="86" t="s">
        <v>43</v>
      </c>
      <c r="F14" s="86" t="s">
        <v>43</v>
      </c>
      <c r="G14" s="86" t="s">
        <v>43</v>
      </c>
      <c r="H14" s="87"/>
      <c r="I14" s="88"/>
      <c r="J14" s="88"/>
      <c r="K14" s="88"/>
      <c r="L14" s="89"/>
      <c r="M14" s="90"/>
      <c r="O14" s="84" t="s">
        <v>10</v>
      </c>
      <c r="P14" s="85" t="str">
        <f>'BASE 5j'!E46</f>
        <v>Friand fromage</v>
      </c>
      <c r="Q14" s="86" t="s">
        <v>43</v>
      </c>
      <c r="R14" s="86" t="s">
        <v>43</v>
      </c>
      <c r="S14" s="86" t="s">
        <v>43</v>
      </c>
      <c r="T14" s="87"/>
      <c r="U14" s="88"/>
      <c r="V14" s="88"/>
      <c r="W14" s="88"/>
      <c r="X14" s="89"/>
      <c r="Y14" s="90"/>
    </row>
    <row r="15" spans="1:28" s="60" customFormat="1" ht="22.5" customHeight="1" x14ac:dyDescent="0.25">
      <c r="C15" s="91">
        <v>44319</v>
      </c>
      <c r="D15" s="124" t="str">
        <f>IF('BASE 5j'!$E$15="","",'BASE 5j'!$E$15)</f>
        <v>Boulette de bœuf sauce napolitaine</v>
      </c>
      <c r="E15" s="93" t="s">
        <v>43</v>
      </c>
      <c r="F15" s="93" t="s">
        <v>43</v>
      </c>
      <c r="G15" s="93" t="s">
        <v>43</v>
      </c>
      <c r="H15" s="94"/>
      <c r="I15" s="95"/>
      <c r="J15" s="95"/>
      <c r="K15" s="95"/>
      <c r="L15" s="96"/>
      <c r="M15" s="97"/>
      <c r="O15" s="91">
        <f>C35+3</f>
        <v>44326</v>
      </c>
      <c r="P15" s="92" t="str">
        <f>'BASE 5j'!E48</f>
        <v>Aiguillettes de poulet au jus</v>
      </c>
      <c r="Q15" s="93" t="s">
        <v>43</v>
      </c>
      <c r="R15" s="93" t="s">
        <v>43</v>
      </c>
      <c r="S15" s="93" t="s">
        <v>43</v>
      </c>
      <c r="T15" s="94"/>
      <c r="U15" s="95"/>
      <c r="V15" s="95"/>
      <c r="W15" s="95"/>
      <c r="X15" s="96"/>
      <c r="Y15" s="97"/>
      <c r="AB15" s="98"/>
    </row>
    <row r="16" spans="1:28" s="60" customFormat="1" ht="22.5" customHeight="1" x14ac:dyDescent="0.25">
      <c r="C16" s="97"/>
      <c r="D16" s="92" t="str">
        <f>IF('BASE 5j'!$E$17="","",'BASE 5j'!$E$17)</f>
        <v>Semoule</v>
      </c>
      <c r="E16" s="93" t="s">
        <v>43</v>
      </c>
      <c r="F16" s="93" t="s">
        <v>43</v>
      </c>
      <c r="G16" s="93" t="s">
        <v>43</v>
      </c>
      <c r="H16" s="94"/>
      <c r="I16" s="95"/>
      <c r="J16" s="95"/>
      <c r="K16" s="95"/>
      <c r="L16" s="96"/>
      <c r="M16" s="99"/>
      <c r="O16" s="97"/>
      <c r="P16" s="100" t="str">
        <f>'BASE 5j'!E50</f>
        <v>Petits pois</v>
      </c>
      <c r="Q16" s="93" t="s">
        <v>43</v>
      </c>
      <c r="R16" s="93" t="s">
        <v>43</v>
      </c>
      <c r="S16" s="93" t="s">
        <v>43</v>
      </c>
      <c r="T16" s="94"/>
      <c r="U16" s="95"/>
      <c r="V16" s="95"/>
      <c r="W16" s="95"/>
      <c r="X16" s="96"/>
      <c r="Y16" s="99"/>
    </row>
    <row r="17" spans="3:25" s="60" customFormat="1" ht="22.5" customHeight="1" x14ac:dyDescent="0.25">
      <c r="C17" s="101"/>
      <c r="D17" s="92" t="str">
        <f>IF('BASE 5j'!$E$19="","",'BASE 5j'!$E$19)</f>
        <v>Yaourt nature</v>
      </c>
      <c r="E17" s="93" t="s">
        <v>43</v>
      </c>
      <c r="F17" s="93" t="s">
        <v>43</v>
      </c>
      <c r="G17" s="93" t="s">
        <v>43</v>
      </c>
      <c r="H17" s="94"/>
      <c r="I17" s="120"/>
      <c r="J17" s="95"/>
      <c r="K17" s="95"/>
      <c r="L17" s="96"/>
      <c r="M17" s="99"/>
      <c r="O17" s="101"/>
      <c r="P17" s="100" t="str">
        <f>'BASE 5j'!E52</f>
        <v>Chanteneige</v>
      </c>
      <c r="Q17" s="93" t="s">
        <v>43</v>
      </c>
      <c r="R17" s="93" t="s">
        <v>43</v>
      </c>
      <c r="S17" s="93" t="s">
        <v>43</v>
      </c>
      <c r="T17" s="94"/>
      <c r="U17" s="95"/>
      <c r="V17" s="95"/>
      <c r="W17" s="95"/>
      <c r="X17" s="96"/>
      <c r="Y17" s="99"/>
    </row>
    <row r="18" spans="3:25" s="60" customFormat="1" ht="22.5" customHeight="1" x14ac:dyDescent="0.25">
      <c r="C18" s="102"/>
      <c r="D18" s="92" t="str">
        <f>IF('BASE 5j'!$E$21="","",'BASE 5j'!$E$21)</f>
        <v>Fruit</v>
      </c>
      <c r="E18" s="103" t="s">
        <v>43</v>
      </c>
      <c r="F18" s="103" t="s">
        <v>43</v>
      </c>
      <c r="G18" s="103" t="s">
        <v>43</v>
      </c>
      <c r="H18" s="104"/>
      <c r="I18" s="105"/>
      <c r="J18" s="105"/>
      <c r="K18" s="105"/>
      <c r="L18" s="106"/>
      <c r="M18" s="107"/>
      <c r="O18" s="102"/>
      <c r="P18" s="108" t="str">
        <f>'BASE 5j'!E54</f>
        <v>Fruit</v>
      </c>
      <c r="Q18" s="103" t="s">
        <v>43</v>
      </c>
      <c r="R18" s="103" t="s">
        <v>43</v>
      </c>
      <c r="S18" s="103" t="s">
        <v>43</v>
      </c>
      <c r="T18" s="104"/>
      <c r="U18" s="105"/>
      <c r="V18" s="105"/>
      <c r="W18" s="105"/>
      <c r="X18" s="106"/>
      <c r="Y18" s="107"/>
    </row>
    <row r="19" spans="3:25" s="60" customFormat="1" ht="22.5" customHeight="1" x14ac:dyDescent="0.25">
      <c r="C19" s="84" t="s">
        <v>11</v>
      </c>
      <c r="D19" s="85" t="str">
        <f>'BASE 5j'!G13</f>
        <v>Blé provençal</v>
      </c>
      <c r="E19" s="86" t="s">
        <v>43</v>
      </c>
      <c r="F19" s="86" t="s">
        <v>43</v>
      </c>
      <c r="G19" s="86" t="s">
        <v>43</v>
      </c>
      <c r="H19" s="87"/>
      <c r="I19" s="88"/>
      <c r="J19" s="88"/>
      <c r="K19" s="88"/>
      <c r="L19" s="89"/>
      <c r="M19" s="109"/>
      <c r="O19" s="84" t="s">
        <v>11</v>
      </c>
      <c r="P19" s="85" t="str">
        <f>'BASE 5j'!G46</f>
        <v>Chou rouge vinaigrette</v>
      </c>
      <c r="Q19" s="86" t="s">
        <v>43</v>
      </c>
      <c r="R19" s="86" t="s">
        <v>43</v>
      </c>
      <c r="S19" s="86" t="s">
        <v>43</v>
      </c>
      <c r="T19" s="87"/>
      <c r="U19" s="88"/>
      <c r="V19" s="88"/>
      <c r="W19" s="88"/>
      <c r="X19" s="89"/>
      <c r="Y19" s="109"/>
    </row>
    <row r="20" spans="3:25" s="60" customFormat="1" ht="22.5" customHeight="1" x14ac:dyDescent="0.25">
      <c r="C20" s="91">
        <f>C15+1</f>
        <v>44320</v>
      </c>
      <c r="D20" s="92" t="str">
        <f>'BASE 5j'!G15</f>
        <v>Blanquette de veau</v>
      </c>
      <c r="E20" s="93" t="s">
        <v>43</v>
      </c>
      <c r="F20" s="93" t="s">
        <v>43</v>
      </c>
      <c r="G20" s="93" t="s">
        <v>43</v>
      </c>
      <c r="H20" s="94"/>
      <c r="I20" s="95"/>
      <c r="J20" s="95"/>
      <c r="K20" s="95"/>
      <c r="L20" s="96"/>
      <c r="M20" s="99"/>
      <c r="O20" s="91">
        <f>O15+1</f>
        <v>44327</v>
      </c>
      <c r="P20" s="92" t="str">
        <f>'BASE 5j'!G48</f>
        <v>Tarte tomate/chèvre</v>
      </c>
      <c r="Q20" s="93" t="s">
        <v>43</v>
      </c>
      <c r="R20" s="93" t="s">
        <v>43</v>
      </c>
      <c r="S20" s="93" t="s">
        <v>43</v>
      </c>
      <c r="T20" s="94"/>
      <c r="U20" s="95"/>
      <c r="V20" s="95"/>
      <c r="W20" s="95"/>
      <c r="X20" s="96"/>
      <c r="Y20" s="99"/>
    </row>
    <row r="21" spans="3:25" s="60" customFormat="1" ht="22.5" customHeight="1" x14ac:dyDescent="0.25">
      <c r="C21" s="97"/>
      <c r="D21" s="92" t="str">
        <f>'BASE 5j'!G17</f>
        <v>Haricots verts persillés</v>
      </c>
      <c r="E21" s="93" t="s">
        <v>43</v>
      </c>
      <c r="F21" s="93" t="s">
        <v>43</v>
      </c>
      <c r="G21" s="93" t="s">
        <v>43</v>
      </c>
      <c r="H21" s="94"/>
      <c r="I21" s="95"/>
      <c r="J21" s="95"/>
      <c r="K21" s="95"/>
      <c r="L21" s="96"/>
      <c r="M21" s="99"/>
      <c r="O21" s="97"/>
      <c r="P21" s="92" t="str">
        <f>'BASE 5j'!G50</f>
        <v>Ratatouille</v>
      </c>
      <c r="Q21" s="93" t="s">
        <v>43</v>
      </c>
      <c r="R21" s="93" t="s">
        <v>43</v>
      </c>
      <c r="S21" s="93" t="s">
        <v>43</v>
      </c>
      <c r="T21" s="94"/>
      <c r="U21" s="95"/>
      <c r="V21" s="95"/>
      <c r="W21" s="95"/>
      <c r="X21" s="96"/>
      <c r="Y21" s="99"/>
    </row>
    <row r="22" spans="3:25" s="60" customFormat="1" ht="22.5" customHeight="1" x14ac:dyDescent="0.25">
      <c r="C22" s="101"/>
      <c r="D22" s="92" t="str">
        <f>'BASE 5j'!G19</f>
        <v>Vache qui rit</v>
      </c>
      <c r="E22" s="93" t="s">
        <v>43</v>
      </c>
      <c r="F22" s="93" t="s">
        <v>43</v>
      </c>
      <c r="G22" s="93" t="s">
        <v>43</v>
      </c>
      <c r="H22" s="94"/>
      <c r="I22" s="95"/>
      <c r="J22" s="95"/>
      <c r="K22" s="95"/>
      <c r="L22" s="96"/>
      <c r="M22" s="99"/>
      <c r="O22" s="101"/>
      <c r="P22" s="100" t="str">
        <f>'BASE 5j'!G52</f>
        <v>Carré frais</v>
      </c>
      <c r="Q22" s="93" t="s">
        <v>43</v>
      </c>
      <c r="R22" s="93" t="s">
        <v>43</v>
      </c>
      <c r="S22" s="93" t="s">
        <v>43</v>
      </c>
      <c r="T22" s="94"/>
      <c r="U22" s="95"/>
      <c r="V22" s="95"/>
      <c r="W22" s="95"/>
      <c r="X22" s="96"/>
      <c r="Y22" s="99"/>
    </row>
    <row r="23" spans="3:25" s="60" customFormat="1" ht="22.5" customHeight="1" x14ac:dyDescent="0.25">
      <c r="C23" s="102"/>
      <c r="D23" s="92" t="str">
        <f>'BASE 5j'!G21</f>
        <v>Crème chocolat</v>
      </c>
      <c r="E23" s="103" t="s">
        <v>43</v>
      </c>
      <c r="F23" s="103" t="s">
        <v>43</v>
      </c>
      <c r="G23" s="103" t="s">
        <v>43</v>
      </c>
      <c r="H23" s="104"/>
      <c r="I23" s="105"/>
      <c r="J23" s="105"/>
      <c r="K23" s="105"/>
      <c r="L23" s="106"/>
      <c r="M23" s="107"/>
      <c r="O23" s="102"/>
      <c r="P23" s="108" t="str">
        <f>'BASE 5j'!G54</f>
        <v>Flan vanille</v>
      </c>
      <c r="Q23" s="103" t="s">
        <v>43</v>
      </c>
      <c r="R23" s="103" t="s">
        <v>43</v>
      </c>
      <c r="S23" s="103" t="s">
        <v>43</v>
      </c>
      <c r="T23" s="104"/>
      <c r="U23" s="105"/>
      <c r="V23" s="105"/>
      <c r="W23" s="105"/>
      <c r="X23" s="106"/>
      <c r="Y23" s="107"/>
    </row>
    <row r="24" spans="3:25" s="60" customFormat="1" ht="22.5" customHeight="1" x14ac:dyDescent="0.25">
      <c r="C24" s="84" t="s">
        <v>12</v>
      </c>
      <c r="D24" s="85" t="str">
        <f>'BASE 5j'!I13</f>
        <v>Tomates vinaigrette</v>
      </c>
      <c r="E24" s="86" t="s">
        <v>43</v>
      </c>
      <c r="F24" s="86" t="s">
        <v>43</v>
      </c>
      <c r="G24" s="86" t="s">
        <v>43</v>
      </c>
      <c r="H24" s="87"/>
      <c r="I24" s="88"/>
      <c r="J24" s="88"/>
      <c r="K24" s="88"/>
      <c r="L24" s="89"/>
      <c r="M24" s="109"/>
      <c r="O24" s="84" t="s">
        <v>12</v>
      </c>
      <c r="P24" s="85" t="str">
        <f>'BASE 5j'!I46</f>
        <v>Salade tomate/maïs</v>
      </c>
      <c r="Q24" s="86" t="s">
        <v>43</v>
      </c>
      <c r="R24" s="86" t="s">
        <v>43</v>
      </c>
      <c r="S24" s="86" t="s">
        <v>43</v>
      </c>
      <c r="T24" s="87"/>
      <c r="U24" s="88"/>
      <c r="V24" s="88"/>
      <c r="W24" s="88"/>
      <c r="X24" s="89"/>
      <c r="Y24" s="109"/>
    </row>
    <row r="25" spans="3:25" s="60" customFormat="1" ht="22.5" customHeight="1" x14ac:dyDescent="0.25">
      <c r="C25" s="91">
        <f>C20+1</f>
        <v>44321</v>
      </c>
      <c r="D25" s="92" t="str">
        <f>'BASE 5j'!I15</f>
        <v>Rôti de porc aux herbes</v>
      </c>
      <c r="E25" s="93" t="s">
        <v>43</v>
      </c>
      <c r="F25" s="93" t="s">
        <v>43</v>
      </c>
      <c r="G25" s="93" t="s">
        <v>43</v>
      </c>
      <c r="H25" s="94"/>
      <c r="I25" s="95"/>
      <c r="J25" s="95"/>
      <c r="K25" s="95"/>
      <c r="L25" s="96"/>
      <c r="M25" s="99"/>
      <c r="O25" s="91">
        <f>O20+1</f>
        <v>44328</v>
      </c>
      <c r="P25" s="92" t="str">
        <f>'BASE 5j'!I48</f>
        <v>Steak haché sauce moutarde</v>
      </c>
      <c r="Q25" s="93" t="s">
        <v>43</v>
      </c>
      <c r="R25" s="93" t="s">
        <v>43</v>
      </c>
      <c r="S25" s="93" t="s">
        <v>43</v>
      </c>
      <c r="T25" s="94"/>
      <c r="U25" s="95"/>
      <c r="V25" s="95"/>
      <c r="W25" s="95"/>
      <c r="X25" s="96"/>
      <c r="Y25" s="99"/>
    </row>
    <row r="26" spans="3:25" s="60" customFormat="1" ht="22.5" customHeight="1" x14ac:dyDescent="0.25">
      <c r="C26" s="97"/>
      <c r="D26" s="92" t="str">
        <f>'BASE 5j'!I17</f>
        <v>Courgettes béchamel</v>
      </c>
      <c r="E26" s="93" t="s">
        <v>43</v>
      </c>
      <c r="F26" s="93" t="s">
        <v>43</v>
      </c>
      <c r="G26" s="93" t="s">
        <v>43</v>
      </c>
      <c r="H26" s="94"/>
      <c r="I26" s="95"/>
      <c r="J26" s="95"/>
      <c r="K26" s="95"/>
      <c r="L26" s="96"/>
      <c r="M26" s="99"/>
      <c r="O26" s="97"/>
      <c r="P26" s="92" t="str">
        <f>'BASE 5j'!I50</f>
        <v>Riz à la tomate</v>
      </c>
      <c r="Q26" s="93" t="s">
        <v>43</v>
      </c>
      <c r="R26" s="93" t="s">
        <v>43</v>
      </c>
      <c r="S26" s="93" t="s">
        <v>43</v>
      </c>
      <c r="T26" s="94"/>
      <c r="U26" s="95"/>
      <c r="V26" s="95"/>
      <c r="W26" s="95"/>
      <c r="X26" s="96"/>
      <c r="Y26" s="99"/>
    </row>
    <row r="27" spans="3:25" s="60" customFormat="1" ht="22.5" customHeight="1" x14ac:dyDescent="0.25">
      <c r="C27" s="101"/>
      <c r="D27" s="100" t="str">
        <f>'BASE 5j'!I19</f>
        <v>Camembert</v>
      </c>
      <c r="E27" s="93" t="s">
        <v>43</v>
      </c>
      <c r="F27" s="93" t="s">
        <v>43</v>
      </c>
      <c r="G27" s="93" t="s">
        <v>43</v>
      </c>
      <c r="H27" s="94"/>
      <c r="I27" s="95"/>
      <c r="J27" s="95"/>
      <c r="K27" s="95"/>
      <c r="L27" s="96"/>
      <c r="M27" s="97"/>
      <c r="O27" s="101"/>
      <c r="P27" s="100" t="str">
        <f>'BASE 5j'!I52</f>
        <v>Petit moulé ail et fines herbes</v>
      </c>
      <c r="Q27" s="93" t="s">
        <v>43</v>
      </c>
      <c r="R27" s="93" t="s">
        <v>43</v>
      </c>
      <c r="S27" s="93" t="s">
        <v>43</v>
      </c>
      <c r="T27" s="94"/>
      <c r="U27" s="95"/>
      <c r="V27" s="95"/>
      <c r="W27" s="95"/>
      <c r="X27" s="96"/>
      <c r="Y27" s="97"/>
    </row>
    <row r="28" spans="3:25" s="60" customFormat="1" ht="22.5" customHeight="1" x14ac:dyDescent="0.25">
      <c r="C28" s="102"/>
      <c r="D28" s="108" t="str">
        <f>'BASE 5j'!I21</f>
        <v>Salade de fruits</v>
      </c>
      <c r="E28" s="103" t="s">
        <v>43</v>
      </c>
      <c r="F28" s="103" t="s">
        <v>43</v>
      </c>
      <c r="G28" s="103" t="s">
        <v>43</v>
      </c>
      <c r="H28" s="104"/>
      <c r="I28" s="105"/>
      <c r="J28" s="105"/>
      <c r="K28" s="105"/>
      <c r="L28" s="106"/>
      <c r="M28" s="110"/>
      <c r="O28" s="102"/>
      <c r="P28" s="108" t="e">
        <f>'BASE 5j'!#REF!</f>
        <v>#REF!</v>
      </c>
      <c r="Q28" s="103" t="s">
        <v>43</v>
      </c>
      <c r="R28" s="103" t="s">
        <v>43</v>
      </c>
      <c r="S28" s="103" t="s">
        <v>43</v>
      </c>
      <c r="T28" s="104"/>
      <c r="U28" s="105"/>
      <c r="V28" s="105"/>
      <c r="W28" s="105"/>
      <c r="X28" s="106"/>
      <c r="Y28" s="110"/>
    </row>
    <row r="29" spans="3:25" s="60" customFormat="1" ht="22.5" customHeight="1" x14ac:dyDescent="0.25">
      <c r="C29" s="84" t="s">
        <v>13</v>
      </c>
      <c r="D29" s="85" t="str">
        <f>'BASE 5j'!K13</f>
        <v>Persillade de pommes de terre</v>
      </c>
      <c r="E29" s="86" t="s">
        <v>43</v>
      </c>
      <c r="F29" s="86" t="s">
        <v>43</v>
      </c>
      <c r="G29" s="86" t="s">
        <v>43</v>
      </c>
      <c r="H29" s="87"/>
      <c r="I29" s="88"/>
      <c r="J29" s="88"/>
      <c r="K29" s="88"/>
      <c r="L29" s="89"/>
      <c r="M29" s="109"/>
      <c r="O29" s="84" t="s">
        <v>13</v>
      </c>
      <c r="P29" s="85">
        <f>'BASE 5j'!K46</f>
        <v>0</v>
      </c>
      <c r="Q29" s="86" t="s">
        <v>43</v>
      </c>
      <c r="R29" s="86" t="s">
        <v>43</v>
      </c>
      <c r="S29" s="86" t="s">
        <v>43</v>
      </c>
      <c r="T29" s="87"/>
      <c r="U29" s="88"/>
      <c r="V29" s="88"/>
      <c r="W29" s="88"/>
      <c r="X29" s="89"/>
      <c r="Y29" s="109"/>
    </row>
    <row r="30" spans="3:25" s="60" customFormat="1" ht="22.5" customHeight="1" x14ac:dyDescent="0.25">
      <c r="C30" s="91">
        <f>C25+1</f>
        <v>44322</v>
      </c>
      <c r="D30" s="92" t="str">
        <f>'BASE 5j'!K15</f>
        <v>Quenelles natures sauce tomate</v>
      </c>
      <c r="E30" s="93" t="s">
        <v>43</v>
      </c>
      <c r="F30" s="93" t="s">
        <v>43</v>
      </c>
      <c r="G30" s="93" t="s">
        <v>43</v>
      </c>
      <c r="H30" s="94"/>
      <c r="I30" s="95"/>
      <c r="J30" s="95"/>
      <c r="K30" s="95"/>
      <c r="L30" s="96"/>
      <c r="M30" s="99"/>
      <c r="O30" s="91">
        <f>O25+1</f>
        <v>44329</v>
      </c>
      <c r="P30" s="111" t="str">
        <f>'BASE 5j'!K48</f>
        <v>FERIE</v>
      </c>
      <c r="Q30" s="93" t="s">
        <v>43</v>
      </c>
      <c r="R30" s="93" t="s">
        <v>43</v>
      </c>
      <c r="S30" s="93" t="s">
        <v>43</v>
      </c>
      <c r="T30" s="94"/>
      <c r="U30" s="95"/>
      <c r="V30" s="95"/>
      <c r="W30" s="95"/>
      <c r="X30" s="96"/>
      <c r="Y30" s="99"/>
    </row>
    <row r="31" spans="3:25" s="60" customFormat="1" ht="22.5" customHeight="1" x14ac:dyDescent="0.25">
      <c r="C31" s="97"/>
      <c r="D31" s="92" t="str">
        <f>'BASE 5j'!K17</f>
        <v>Carottes aux herbes</v>
      </c>
      <c r="E31" s="93" t="s">
        <v>43</v>
      </c>
      <c r="F31" s="93" t="s">
        <v>43</v>
      </c>
      <c r="G31" s="93" t="s">
        <v>43</v>
      </c>
      <c r="H31" s="94"/>
      <c r="I31" s="95"/>
      <c r="J31" s="95"/>
      <c r="K31" s="95"/>
      <c r="L31" s="96"/>
      <c r="M31" s="99"/>
      <c r="O31" s="97"/>
      <c r="P31" s="100">
        <f>'BASE 5j'!K50</f>
        <v>0</v>
      </c>
      <c r="Q31" s="93" t="s">
        <v>43</v>
      </c>
      <c r="R31" s="93" t="s">
        <v>43</v>
      </c>
      <c r="S31" s="93" t="s">
        <v>43</v>
      </c>
      <c r="T31" s="94"/>
      <c r="U31" s="95"/>
      <c r="V31" s="95"/>
      <c r="W31" s="95"/>
      <c r="X31" s="96"/>
      <c r="Y31" s="99"/>
    </row>
    <row r="32" spans="3:25" s="60" customFormat="1" ht="22.5" customHeight="1" x14ac:dyDescent="0.25">
      <c r="C32" s="101"/>
      <c r="D32" s="100" t="str">
        <f>'BASE 5j'!K19</f>
        <v>Tomme blanche</v>
      </c>
      <c r="E32" s="93" t="s">
        <v>43</v>
      </c>
      <c r="F32" s="93" t="s">
        <v>43</v>
      </c>
      <c r="G32" s="93" t="s">
        <v>43</v>
      </c>
      <c r="H32" s="94"/>
      <c r="I32" s="95"/>
      <c r="J32" s="95"/>
      <c r="K32" s="95"/>
      <c r="L32" s="96"/>
      <c r="M32" s="97"/>
      <c r="O32" s="101"/>
      <c r="P32" s="100">
        <f>'BASE 5j'!K52</f>
        <v>0</v>
      </c>
      <c r="Q32" s="93" t="s">
        <v>43</v>
      </c>
      <c r="R32" s="93" t="s">
        <v>43</v>
      </c>
      <c r="S32" s="93" t="s">
        <v>43</v>
      </c>
      <c r="T32" s="94"/>
      <c r="U32" s="95"/>
      <c r="V32" s="95"/>
      <c r="W32" s="95"/>
      <c r="X32" s="96"/>
      <c r="Y32" s="97"/>
    </row>
    <row r="33" spans="1:25" s="60" customFormat="1" ht="22.5" customHeight="1" x14ac:dyDescent="0.25">
      <c r="C33" s="102"/>
      <c r="D33" s="108" t="str">
        <f>'BASE 5j'!K21</f>
        <v>Brownies</v>
      </c>
      <c r="E33" s="103" t="s">
        <v>43</v>
      </c>
      <c r="F33" s="103" t="s">
        <v>43</v>
      </c>
      <c r="G33" s="103" t="s">
        <v>43</v>
      </c>
      <c r="H33" s="104"/>
      <c r="I33" s="105"/>
      <c r="J33" s="105"/>
      <c r="K33" s="105"/>
      <c r="L33" s="106"/>
      <c r="M33" s="110"/>
      <c r="O33" s="102"/>
      <c r="P33" s="108">
        <f>'BASE 5j'!K54</f>
        <v>0</v>
      </c>
      <c r="Q33" s="103" t="s">
        <v>43</v>
      </c>
      <c r="R33" s="103" t="s">
        <v>43</v>
      </c>
      <c r="S33" s="103" t="s">
        <v>43</v>
      </c>
      <c r="T33" s="104"/>
      <c r="U33" s="105"/>
      <c r="V33" s="105"/>
      <c r="W33" s="105"/>
      <c r="X33" s="106"/>
      <c r="Y33" s="110"/>
    </row>
    <row r="34" spans="1:25" s="60" customFormat="1" ht="22.5" customHeight="1" x14ac:dyDescent="0.25">
      <c r="C34" s="84" t="s">
        <v>14</v>
      </c>
      <c r="D34" s="85" t="str">
        <f>'BASE 5j'!M13</f>
        <v>Céleri rémoulade</v>
      </c>
      <c r="E34" s="86" t="s">
        <v>43</v>
      </c>
      <c r="F34" s="86" t="s">
        <v>43</v>
      </c>
      <c r="G34" s="86" t="s">
        <v>43</v>
      </c>
      <c r="H34" s="87"/>
      <c r="I34" s="88"/>
      <c r="J34" s="88"/>
      <c r="K34" s="88"/>
      <c r="L34" s="89"/>
      <c r="M34" s="109"/>
      <c r="O34" s="84" t="s">
        <v>14</v>
      </c>
      <c r="P34" s="85" t="str">
        <f>'BASE 5j'!M46</f>
        <v>Mortadelle</v>
      </c>
      <c r="Q34" s="86" t="s">
        <v>43</v>
      </c>
      <c r="R34" s="86" t="s">
        <v>43</v>
      </c>
      <c r="S34" s="86" t="s">
        <v>43</v>
      </c>
      <c r="T34" s="87"/>
      <c r="U34" s="88"/>
      <c r="V34" s="88"/>
      <c r="W34" s="88"/>
      <c r="X34" s="89"/>
      <c r="Y34" s="109"/>
    </row>
    <row r="35" spans="1:25" s="60" customFormat="1" ht="22.5" customHeight="1" x14ac:dyDescent="0.25">
      <c r="C35" s="91">
        <f>C30+1</f>
        <v>44323</v>
      </c>
      <c r="D35" s="92" t="str">
        <f>'BASE 5j'!M15</f>
        <v>Nugget's de poisson</v>
      </c>
      <c r="E35" s="93" t="s">
        <v>43</v>
      </c>
      <c r="F35" s="93" t="s">
        <v>43</v>
      </c>
      <c r="G35" s="93" t="s">
        <v>43</v>
      </c>
      <c r="H35" s="94"/>
      <c r="I35" s="95"/>
      <c r="J35" s="95"/>
      <c r="K35" s="95"/>
      <c r="L35" s="96"/>
      <c r="M35" s="99"/>
      <c r="O35" s="91">
        <f>O30+1</f>
        <v>44330</v>
      </c>
      <c r="P35" s="111" t="str">
        <f>'BASE 5j'!M48</f>
        <v>Filet de hoki sce provençale</v>
      </c>
      <c r="Q35" s="93" t="s">
        <v>43</v>
      </c>
      <c r="R35" s="93" t="s">
        <v>43</v>
      </c>
      <c r="S35" s="93" t="s">
        <v>43</v>
      </c>
      <c r="T35" s="94"/>
      <c r="U35" s="95"/>
      <c r="V35" s="95"/>
      <c r="W35" s="95"/>
      <c r="X35" s="96"/>
      <c r="Y35" s="99"/>
    </row>
    <row r="36" spans="1:25" s="60" customFormat="1" ht="22.5" customHeight="1" x14ac:dyDescent="0.25">
      <c r="C36" s="97"/>
      <c r="D36" s="100" t="str">
        <f>'BASE 5j'!M17</f>
        <v>Frites</v>
      </c>
      <c r="E36" s="93" t="s">
        <v>43</v>
      </c>
      <c r="F36" s="93" t="s">
        <v>43</v>
      </c>
      <c r="G36" s="93" t="s">
        <v>43</v>
      </c>
      <c r="H36" s="94"/>
      <c r="I36" s="95"/>
      <c r="J36" s="95"/>
      <c r="K36" s="95"/>
      <c r="L36" s="96"/>
      <c r="M36" s="99"/>
      <c r="O36" s="97"/>
      <c r="P36" s="125" t="s">
        <v>49</v>
      </c>
      <c r="Q36" s="93" t="s">
        <v>43</v>
      </c>
      <c r="R36" s="93" t="s">
        <v>43</v>
      </c>
      <c r="S36" s="93" t="s">
        <v>43</v>
      </c>
      <c r="T36" s="94"/>
      <c r="U36" s="95"/>
      <c r="V36" s="95"/>
      <c r="W36" s="95"/>
      <c r="X36" s="96"/>
      <c r="Y36" s="99"/>
    </row>
    <row r="37" spans="1:25" s="60" customFormat="1" ht="22.5" customHeight="1" x14ac:dyDescent="0.25">
      <c r="C37" s="101"/>
      <c r="D37" s="100" t="str">
        <f>'BASE 5j'!M19</f>
        <v>Fromy</v>
      </c>
      <c r="E37" s="93" t="s">
        <v>43</v>
      </c>
      <c r="F37" s="93" t="s">
        <v>43</v>
      </c>
      <c r="G37" s="93" t="s">
        <v>43</v>
      </c>
      <c r="H37" s="94"/>
      <c r="I37" s="95"/>
      <c r="J37" s="95"/>
      <c r="K37" s="95"/>
      <c r="L37" s="96"/>
      <c r="M37" s="97"/>
      <c r="O37" s="101"/>
      <c r="P37" s="100" t="str">
        <f>'BASE 5j'!M52</f>
        <v>Petit suisse sucré</v>
      </c>
      <c r="Q37" s="93" t="s">
        <v>43</v>
      </c>
      <c r="R37" s="93" t="s">
        <v>43</v>
      </c>
      <c r="S37" s="93" t="s">
        <v>43</v>
      </c>
      <c r="T37" s="94"/>
      <c r="U37" s="95"/>
      <c r="V37" s="95"/>
      <c r="W37" s="95"/>
      <c r="X37" s="96"/>
      <c r="Y37" s="97"/>
    </row>
    <row r="38" spans="1:25" s="60" customFormat="1" ht="22.5" customHeight="1" x14ac:dyDescent="0.25">
      <c r="C38" s="102"/>
      <c r="D38" s="108" t="str">
        <f>'BASE 5j'!M21</f>
        <v>Fruit</v>
      </c>
      <c r="E38" s="103" t="s">
        <v>43</v>
      </c>
      <c r="F38" s="103" t="s">
        <v>43</v>
      </c>
      <c r="G38" s="103" t="s">
        <v>43</v>
      </c>
      <c r="H38" s="104"/>
      <c r="I38" s="105"/>
      <c r="J38" s="105"/>
      <c r="K38" s="105"/>
      <c r="L38" s="106"/>
      <c r="M38" s="110"/>
      <c r="O38" s="102"/>
      <c r="P38" s="108" t="str">
        <f>'BASE 5j'!M54</f>
        <v>Tarte normande</v>
      </c>
      <c r="Q38" s="103" t="s">
        <v>43</v>
      </c>
      <c r="R38" s="103" t="s">
        <v>43</v>
      </c>
      <c r="S38" s="103" t="s">
        <v>43</v>
      </c>
      <c r="T38" s="104"/>
      <c r="U38" s="105"/>
      <c r="V38" s="105"/>
      <c r="W38" s="105"/>
      <c r="X38" s="106"/>
      <c r="Y38" s="110"/>
    </row>
    <row r="39" spans="1:25" x14ac:dyDescent="0.25">
      <c r="C39" s="213" t="s">
        <v>44</v>
      </c>
      <c r="D39" s="213"/>
      <c r="E39" s="213"/>
      <c r="F39" s="213"/>
      <c r="G39" s="213"/>
      <c r="H39" s="213"/>
      <c r="I39" s="213"/>
      <c r="J39" s="213"/>
      <c r="K39" s="213"/>
      <c r="L39" s="213"/>
      <c r="M39" s="213"/>
      <c r="O39" s="213" t="s">
        <v>44</v>
      </c>
      <c r="P39" s="213"/>
      <c r="Q39" s="213"/>
      <c r="R39" s="213"/>
      <c r="S39" s="213"/>
      <c r="T39" s="213"/>
      <c r="U39" s="213"/>
      <c r="V39" s="213"/>
      <c r="W39" s="213"/>
      <c r="X39" s="213"/>
      <c r="Y39" s="213"/>
    </row>
    <row r="40" spans="1:25" x14ac:dyDescent="0.25">
      <c r="C40" s="112"/>
      <c r="D40" s="112"/>
      <c r="E40" s="112"/>
      <c r="F40" s="112"/>
      <c r="G40" s="112"/>
      <c r="H40" s="112"/>
      <c r="I40" s="112"/>
      <c r="J40" s="112"/>
      <c r="K40" s="112"/>
      <c r="L40" s="112"/>
      <c r="M40" s="112"/>
      <c r="O40" s="112"/>
      <c r="P40" s="112"/>
      <c r="Q40" s="112"/>
      <c r="R40" s="112"/>
      <c r="S40" s="112"/>
      <c r="T40" s="112"/>
      <c r="U40" s="112"/>
      <c r="V40" s="112"/>
      <c r="W40" s="112"/>
      <c r="X40" s="112"/>
      <c r="Y40" s="112"/>
    </row>
    <row r="41" spans="1:25" x14ac:dyDescent="0.25">
      <c r="C41" s="214" t="s">
        <v>45</v>
      </c>
      <c r="D41" s="214"/>
      <c r="E41" s="214"/>
      <c r="F41" s="214"/>
      <c r="G41" s="214"/>
      <c r="H41" s="214"/>
      <c r="I41" s="214"/>
      <c r="J41" s="214"/>
      <c r="K41" s="214"/>
      <c r="L41" s="214"/>
      <c r="M41" s="214"/>
      <c r="O41" s="214" t="s">
        <v>45</v>
      </c>
      <c r="P41" s="214"/>
      <c r="Q41" s="214"/>
      <c r="R41" s="214"/>
      <c r="S41" s="214"/>
      <c r="T41" s="214"/>
      <c r="U41" s="214"/>
      <c r="V41" s="214"/>
      <c r="W41" s="214"/>
      <c r="X41" s="214"/>
      <c r="Y41" s="214"/>
    </row>
    <row r="42" spans="1:25" ht="115.5" customHeight="1" x14ac:dyDescent="0.25">
      <c r="C42" s="215"/>
      <c r="D42" s="215"/>
      <c r="E42" s="215"/>
      <c r="F42" s="215"/>
      <c r="G42" s="215"/>
      <c r="H42" s="215"/>
      <c r="I42" s="215"/>
      <c r="J42" s="215"/>
      <c r="K42" s="215"/>
      <c r="L42" s="215"/>
      <c r="M42" s="215"/>
      <c r="O42" s="215"/>
      <c r="P42" s="215"/>
      <c r="Q42" s="215"/>
      <c r="R42" s="215"/>
      <c r="S42" s="215"/>
      <c r="T42" s="215"/>
      <c r="U42" s="215"/>
      <c r="V42" s="215"/>
      <c r="W42" s="215"/>
      <c r="X42" s="215"/>
      <c r="Y42" s="215"/>
    </row>
    <row r="44" spans="1:25" ht="53.25" customHeight="1" x14ac:dyDescent="0.25">
      <c r="C44" s="62"/>
      <c r="D44" s="63"/>
      <c r="E44" s="64"/>
      <c r="F44" s="64"/>
      <c r="G44" s="64"/>
      <c r="H44" s="64"/>
      <c r="I44" s="64"/>
      <c r="J44" s="64"/>
      <c r="K44" s="64"/>
      <c r="L44" s="64"/>
      <c r="M44" s="65" t="s">
        <v>47</v>
      </c>
      <c r="O44" s="62"/>
      <c r="P44" s="63"/>
      <c r="Q44" s="64"/>
      <c r="R44" s="64"/>
      <c r="S44" s="64"/>
      <c r="T44" s="64"/>
      <c r="U44" s="64"/>
      <c r="V44" s="64"/>
      <c r="W44" s="64"/>
      <c r="X44" s="64"/>
      <c r="Y44" s="65" t="s">
        <v>47</v>
      </c>
    </row>
    <row r="45" spans="1:25" x14ac:dyDescent="0.25">
      <c r="A45" s="67"/>
      <c r="C45" s="223"/>
      <c r="D45" s="223"/>
      <c r="E45" s="224"/>
      <c r="F45" s="224"/>
      <c r="G45" s="224"/>
      <c r="H45" s="224"/>
      <c r="I45" s="224"/>
      <c r="J45" s="224"/>
      <c r="K45" s="224"/>
      <c r="L45" s="224"/>
      <c r="M45" s="68"/>
      <c r="O45" s="223"/>
      <c r="P45" s="223"/>
      <c r="Q45" s="224"/>
      <c r="R45" s="224"/>
      <c r="S45" s="224"/>
      <c r="T45" s="224"/>
      <c r="U45" s="224"/>
      <c r="V45" s="224"/>
      <c r="W45" s="224"/>
      <c r="X45" s="224"/>
      <c r="Y45" s="68"/>
    </row>
    <row r="46" spans="1:25" x14ac:dyDescent="0.25">
      <c r="A46" s="113"/>
      <c r="C46" s="223" t="str">
        <f>+C3</f>
        <v>Année 2020/2021</v>
      </c>
      <c r="D46" s="223"/>
      <c r="E46" s="224" t="str">
        <f>+CONCATENATE("Période ",$A$8)</f>
        <v>Période 2</v>
      </c>
      <c r="F46" s="224"/>
      <c r="G46" s="224"/>
      <c r="H46" s="224"/>
      <c r="I46" s="224"/>
      <c r="J46" s="224"/>
      <c r="K46" s="224"/>
      <c r="L46" s="224"/>
      <c r="M46" s="68" t="str">
        <f>+CONCATENATE("Semaine ",$A$6+2)</f>
        <v>Semaine 4</v>
      </c>
      <c r="O46" s="223" t="str">
        <f>+C46</f>
        <v>Année 2020/2021</v>
      </c>
      <c r="P46" s="223"/>
      <c r="Q46" s="224" t="str">
        <f>+CONCATENATE("Période ",$A$8)</f>
        <v>Période 2</v>
      </c>
      <c r="R46" s="224"/>
      <c r="S46" s="224"/>
      <c r="T46" s="224"/>
      <c r="U46" s="224"/>
      <c r="V46" s="224"/>
      <c r="W46" s="224"/>
      <c r="X46" s="224"/>
      <c r="Y46" s="68" t="str">
        <f>+CONCATENATE("Semaine ",$A$6+3)</f>
        <v>Semaine 5</v>
      </c>
    </row>
    <row r="47" spans="1:25" x14ac:dyDescent="0.25">
      <c r="A47" s="114"/>
      <c r="C47" s="70"/>
      <c r="D47" s="70"/>
      <c r="E47" s="71"/>
      <c r="F47" s="71"/>
      <c r="G47" s="71"/>
      <c r="H47" s="71"/>
      <c r="I47" s="71"/>
      <c r="J47" s="71"/>
      <c r="K47" s="71"/>
      <c r="L47" s="71"/>
      <c r="M47" s="72"/>
      <c r="O47" s="70"/>
      <c r="P47" s="70"/>
      <c r="Q47" s="71"/>
      <c r="R47" s="71"/>
      <c r="S47" s="71"/>
      <c r="T47" s="71"/>
      <c r="U47" s="71"/>
      <c r="V47" s="71"/>
      <c r="W47" s="71"/>
      <c r="X47" s="71"/>
      <c r="Y47" s="72"/>
    </row>
    <row r="48" spans="1:25" ht="15" customHeight="1" x14ac:dyDescent="0.25">
      <c r="A48" s="115"/>
      <c r="C48" s="73" t="s">
        <v>26</v>
      </c>
      <c r="D48" s="220" t="s">
        <v>27</v>
      </c>
      <c r="E48" s="220"/>
      <c r="F48" s="220"/>
      <c r="G48" s="220"/>
      <c r="H48" s="220"/>
      <c r="I48" s="220"/>
      <c r="J48" s="220"/>
      <c r="K48" s="220"/>
      <c r="L48" s="220"/>
      <c r="M48" s="220"/>
      <c r="O48" s="73" t="s">
        <v>26</v>
      </c>
      <c r="P48" s="220" t="s">
        <v>27</v>
      </c>
      <c r="Q48" s="220"/>
      <c r="R48" s="220"/>
      <c r="S48" s="220"/>
      <c r="T48" s="220"/>
      <c r="U48" s="220"/>
      <c r="V48" s="220"/>
      <c r="W48" s="220"/>
      <c r="X48" s="220"/>
      <c r="Y48" s="220"/>
    </row>
    <row r="49" spans="1:28" x14ac:dyDescent="0.25">
      <c r="A49" s="4"/>
    </row>
    <row r="50" spans="1:28" ht="15.75" x14ac:dyDescent="0.25">
      <c r="C50" s="73" t="s">
        <v>29</v>
      </c>
      <c r="O50" s="73" t="s">
        <v>29</v>
      </c>
    </row>
    <row r="52" spans="1:28" ht="66" customHeight="1" x14ac:dyDescent="0.25">
      <c r="C52" s="221" t="s">
        <v>30</v>
      </c>
      <c r="D52" s="221"/>
      <c r="E52" s="221"/>
      <c r="F52" s="221"/>
      <c r="G52" s="221"/>
      <c r="H52" s="221"/>
      <c r="I52" s="221"/>
      <c r="J52" s="221"/>
      <c r="K52" s="221"/>
      <c r="L52" s="221"/>
      <c r="M52" s="221"/>
      <c r="O52" s="221" t="s">
        <v>30</v>
      </c>
      <c r="P52" s="221"/>
      <c r="Q52" s="221"/>
      <c r="R52" s="221"/>
      <c r="S52" s="221"/>
      <c r="T52" s="221"/>
      <c r="U52" s="221"/>
      <c r="V52" s="221"/>
      <c r="W52" s="221"/>
      <c r="X52" s="221"/>
      <c r="Y52" s="221"/>
    </row>
    <row r="53" spans="1:28" ht="9" customHeight="1" x14ac:dyDescent="0.25"/>
    <row r="54" spans="1:28" ht="15" customHeight="1" x14ac:dyDescent="0.25">
      <c r="E54" s="75"/>
      <c r="F54" s="76"/>
      <c r="G54" s="77"/>
      <c r="H54" s="222" t="s">
        <v>31</v>
      </c>
      <c r="I54" s="222"/>
      <c r="J54" s="222"/>
      <c r="K54" s="222"/>
      <c r="L54" s="222"/>
      <c r="M54" s="222"/>
      <c r="Q54" s="75"/>
      <c r="R54" s="76"/>
      <c r="S54" s="77"/>
      <c r="T54" s="222" t="s">
        <v>31</v>
      </c>
      <c r="U54" s="222"/>
      <c r="V54" s="222"/>
      <c r="W54" s="222"/>
      <c r="X54" s="222"/>
      <c r="Y54" s="222"/>
    </row>
    <row r="55" spans="1:28" ht="39" customHeight="1" x14ac:dyDescent="0.25">
      <c r="E55" s="78"/>
      <c r="F55" s="79"/>
      <c r="G55" s="80"/>
      <c r="H55" s="216" t="s">
        <v>32</v>
      </c>
      <c r="I55" s="217" t="s">
        <v>33</v>
      </c>
      <c r="J55" s="217" t="s">
        <v>34</v>
      </c>
      <c r="K55" s="217" t="s">
        <v>35</v>
      </c>
      <c r="L55" s="218" t="s">
        <v>36</v>
      </c>
      <c r="M55" s="219" t="s">
        <v>37</v>
      </c>
      <c r="Q55" s="78"/>
      <c r="R55" s="79"/>
      <c r="S55" s="80"/>
      <c r="T55" s="216" t="s">
        <v>32</v>
      </c>
      <c r="U55" s="217" t="s">
        <v>33</v>
      </c>
      <c r="V55" s="217" t="s">
        <v>34</v>
      </c>
      <c r="W55" s="217" t="s">
        <v>35</v>
      </c>
      <c r="X55" s="218" t="s">
        <v>36</v>
      </c>
      <c r="Y55" s="219" t="s">
        <v>37</v>
      </c>
    </row>
    <row r="56" spans="1:28" ht="15.75" x14ac:dyDescent="0.25">
      <c r="C56" s="81" t="s">
        <v>38</v>
      </c>
      <c r="D56" s="82" t="s">
        <v>39</v>
      </c>
      <c r="E56" s="83" t="s">
        <v>40</v>
      </c>
      <c r="F56" s="83" t="s">
        <v>41</v>
      </c>
      <c r="G56" s="83" t="s">
        <v>42</v>
      </c>
      <c r="H56" s="216"/>
      <c r="I56" s="217"/>
      <c r="J56" s="217"/>
      <c r="K56" s="217"/>
      <c r="L56" s="218"/>
      <c r="M56" s="219"/>
      <c r="O56" s="81" t="s">
        <v>38</v>
      </c>
      <c r="P56" s="82" t="s">
        <v>39</v>
      </c>
      <c r="Q56" s="83" t="s">
        <v>40</v>
      </c>
      <c r="R56" s="83" t="s">
        <v>41</v>
      </c>
      <c r="S56" s="83" t="s">
        <v>42</v>
      </c>
      <c r="T56" s="216"/>
      <c r="U56" s="217"/>
      <c r="V56" s="217"/>
      <c r="W56" s="217"/>
      <c r="X56" s="218"/>
      <c r="Y56" s="219"/>
    </row>
    <row r="57" spans="1:28" s="60" customFormat="1" ht="22.5" customHeight="1" x14ac:dyDescent="0.25">
      <c r="C57" s="84" t="s">
        <v>10</v>
      </c>
      <c r="D57" s="85" t="str">
        <f>'BASE 5j'!E79</f>
        <v xml:space="preserve">Betteraves vinaigrette (bio) </v>
      </c>
      <c r="E57" s="86" t="s">
        <v>43</v>
      </c>
      <c r="F57" s="86" t="s">
        <v>43</v>
      </c>
      <c r="G57" s="86" t="s">
        <v>43</v>
      </c>
      <c r="H57" s="87"/>
      <c r="I57" s="88"/>
      <c r="J57" s="88"/>
      <c r="K57" s="88"/>
      <c r="L57" s="89"/>
      <c r="M57" s="90"/>
      <c r="O57" s="84" t="s">
        <v>10</v>
      </c>
      <c r="P57" s="85">
        <f>'BASE 5j'!E112</f>
        <v>0</v>
      </c>
      <c r="Q57" s="86" t="s">
        <v>43</v>
      </c>
      <c r="R57" s="86" t="s">
        <v>43</v>
      </c>
      <c r="S57" s="86" t="s">
        <v>43</v>
      </c>
      <c r="T57" s="87"/>
      <c r="U57" s="88"/>
      <c r="V57" s="88"/>
      <c r="W57" s="88"/>
      <c r="X57" s="89"/>
      <c r="Y57" s="90"/>
    </row>
    <row r="58" spans="1:28" s="60" customFormat="1" ht="22.5" customHeight="1" x14ac:dyDescent="0.25">
      <c r="C58" s="91">
        <f>O35+3</f>
        <v>44333</v>
      </c>
      <c r="D58" s="92" t="str">
        <f>'BASE 5j'!E81</f>
        <v>Steak haché (bio) sce forestière</v>
      </c>
      <c r="E58" s="93" t="s">
        <v>43</v>
      </c>
      <c r="F58" s="93" t="s">
        <v>43</v>
      </c>
      <c r="G58" s="93" t="s">
        <v>43</v>
      </c>
      <c r="H58" s="94"/>
      <c r="I58" s="95"/>
      <c r="J58" s="95"/>
      <c r="K58" s="95"/>
      <c r="L58" s="96"/>
      <c r="M58" s="97"/>
      <c r="O58" s="91">
        <f>C78+3</f>
        <v>44340</v>
      </c>
      <c r="P58" s="92" t="str">
        <f>'BASE 5j'!E114</f>
        <v>FERIE</v>
      </c>
      <c r="Q58" s="93" t="s">
        <v>43</v>
      </c>
      <c r="R58" s="93" t="s">
        <v>43</v>
      </c>
      <c r="S58" s="93" t="s">
        <v>43</v>
      </c>
      <c r="T58" s="94"/>
      <c r="U58" s="95"/>
      <c r="V58" s="95"/>
      <c r="W58" s="95"/>
      <c r="X58" s="96"/>
      <c r="Y58" s="97"/>
      <c r="AB58" s="98"/>
    </row>
    <row r="59" spans="1:28" s="60" customFormat="1" ht="22.5" customHeight="1" x14ac:dyDescent="0.25">
      <c r="C59" s="97"/>
      <c r="D59" s="100" t="str">
        <f>'BASE 5j'!E83</f>
        <v xml:space="preserve">Carottes (bio) </v>
      </c>
      <c r="E59" s="93" t="s">
        <v>43</v>
      </c>
      <c r="F59" s="93" t="s">
        <v>43</v>
      </c>
      <c r="G59" s="93" t="s">
        <v>43</v>
      </c>
      <c r="H59" s="94"/>
      <c r="I59" s="95"/>
      <c r="J59" s="95"/>
      <c r="K59" s="95"/>
      <c r="L59" s="96"/>
      <c r="M59" s="99"/>
      <c r="O59" s="97"/>
      <c r="P59" s="100">
        <f>'BASE 5j'!E116</f>
        <v>0</v>
      </c>
      <c r="Q59" s="93" t="s">
        <v>43</v>
      </c>
      <c r="R59" s="93" t="s">
        <v>43</v>
      </c>
      <c r="S59" s="93" t="s">
        <v>43</v>
      </c>
      <c r="T59" s="94"/>
      <c r="U59" s="95"/>
      <c r="V59" s="95"/>
      <c r="W59" s="95"/>
      <c r="X59" s="96"/>
      <c r="Y59" s="99"/>
    </row>
    <row r="60" spans="1:28" s="60" customFormat="1" ht="22.5" customHeight="1" x14ac:dyDescent="0.25">
      <c r="C60" s="101"/>
      <c r="D60" s="100" t="str">
        <f>'BASE 5j'!E85</f>
        <v>Edam (bio)</v>
      </c>
      <c r="E60" s="93" t="s">
        <v>43</v>
      </c>
      <c r="F60" s="93" t="s">
        <v>43</v>
      </c>
      <c r="G60" s="93" t="s">
        <v>43</v>
      </c>
      <c r="H60" s="94"/>
      <c r="I60" s="95"/>
      <c r="J60" s="95"/>
      <c r="K60" s="95"/>
      <c r="L60" s="96"/>
      <c r="M60" s="99"/>
      <c r="O60" s="101"/>
      <c r="P60" s="100">
        <f>'BASE 5j'!E118</f>
        <v>0</v>
      </c>
      <c r="Q60" s="93" t="s">
        <v>43</v>
      </c>
      <c r="R60" s="93" t="s">
        <v>43</v>
      </c>
      <c r="S60" s="93" t="s">
        <v>43</v>
      </c>
      <c r="T60" s="94"/>
      <c r="U60" s="95"/>
      <c r="V60" s="95"/>
      <c r="W60" s="95"/>
      <c r="X60" s="96"/>
      <c r="Y60" s="99"/>
    </row>
    <row r="61" spans="1:28" s="60" customFormat="1" ht="22.5" customHeight="1" x14ac:dyDescent="0.25">
      <c r="C61" s="102"/>
      <c r="D61" s="108" t="str">
        <f>'BASE 5j'!E87</f>
        <v>Yaourt aromatisé vanille (bio)</v>
      </c>
      <c r="E61" s="103" t="s">
        <v>43</v>
      </c>
      <c r="F61" s="103" t="s">
        <v>43</v>
      </c>
      <c r="G61" s="103" t="s">
        <v>43</v>
      </c>
      <c r="H61" s="104"/>
      <c r="I61" s="105"/>
      <c r="J61" s="105"/>
      <c r="K61" s="105"/>
      <c r="L61" s="106"/>
      <c r="M61" s="107"/>
      <c r="O61" s="102"/>
      <c r="P61" s="108">
        <f>'BASE 5j'!E120</f>
        <v>0</v>
      </c>
      <c r="Q61" s="103" t="s">
        <v>43</v>
      </c>
      <c r="R61" s="103" t="s">
        <v>43</v>
      </c>
      <c r="S61" s="103" t="s">
        <v>43</v>
      </c>
      <c r="T61" s="104"/>
      <c r="U61" s="105"/>
      <c r="V61" s="105"/>
      <c r="W61" s="105"/>
      <c r="X61" s="106"/>
      <c r="Y61" s="107"/>
    </row>
    <row r="62" spans="1:28" s="60" customFormat="1" ht="22.5" customHeight="1" x14ac:dyDescent="0.25">
      <c r="C62" s="84" t="s">
        <v>11</v>
      </c>
      <c r="D62" s="85" t="str">
        <f>'BASE 5j'!G79</f>
        <v>Chou blanc vinaigrette</v>
      </c>
      <c r="E62" s="86" t="s">
        <v>43</v>
      </c>
      <c r="F62" s="86" t="s">
        <v>43</v>
      </c>
      <c r="G62" s="86" t="s">
        <v>43</v>
      </c>
      <c r="H62" s="87"/>
      <c r="I62" s="88"/>
      <c r="J62" s="88"/>
      <c r="K62" s="88"/>
      <c r="L62" s="89"/>
      <c r="M62" s="109"/>
      <c r="O62" s="84" t="s">
        <v>11</v>
      </c>
      <c r="P62" s="85" t="str">
        <f>'BASE 5j'!G112</f>
        <v>Concombre vinaigrette</v>
      </c>
      <c r="Q62" s="86" t="s">
        <v>43</v>
      </c>
      <c r="R62" s="86" t="s">
        <v>43</v>
      </c>
      <c r="S62" s="86" t="s">
        <v>43</v>
      </c>
      <c r="T62" s="87"/>
      <c r="U62" s="88"/>
      <c r="V62" s="88"/>
      <c r="W62" s="88"/>
      <c r="X62" s="89"/>
      <c r="Y62" s="109"/>
    </row>
    <row r="63" spans="1:28" s="60" customFormat="1" ht="22.5" customHeight="1" x14ac:dyDescent="0.25">
      <c r="C63" s="91">
        <f>C58+1</f>
        <v>44334</v>
      </c>
      <c r="D63" s="92" t="str">
        <f>'BASE 5j'!G81</f>
        <v>Crêpe fromage</v>
      </c>
      <c r="E63" s="93" t="s">
        <v>43</v>
      </c>
      <c r="F63" s="93" t="s">
        <v>43</v>
      </c>
      <c r="G63" s="93" t="s">
        <v>43</v>
      </c>
      <c r="H63" s="94"/>
      <c r="I63" s="95"/>
      <c r="J63" s="95"/>
      <c r="K63" s="95"/>
      <c r="L63" s="96"/>
      <c r="M63" s="99"/>
      <c r="O63" s="91">
        <f>O58+1</f>
        <v>44341</v>
      </c>
      <c r="P63" s="92" t="str">
        <f>'BASE 5j'!G114</f>
        <v>Raviolis de légumes (PU)</v>
      </c>
      <c r="Q63" s="93" t="s">
        <v>43</v>
      </c>
      <c r="R63" s="93" t="s">
        <v>43</v>
      </c>
      <c r="S63" s="93" t="s">
        <v>43</v>
      </c>
      <c r="T63" s="94"/>
      <c r="U63" s="95"/>
      <c r="V63" s="95"/>
      <c r="W63" s="95"/>
      <c r="X63" s="96"/>
      <c r="Y63" s="99"/>
    </row>
    <row r="64" spans="1:28" s="60" customFormat="1" ht="22.5" customHeight="1" x14ac:dyDescent="0.25">
      <c r="C64" s="97"/>
      <c r="D64" s="100" t="s">
        <v>50</v>
      </c>
      <c r="E64" s="93" t="s">
        <v>43</v>
      </c>
      <c r="F64" s="93" t="s">
        <v>43</v>
      </c>
      <c r="G64" s="93" t="s">
        <v>43</v>
      </c>
      <c r="H64" s="94"/>
      <c r="I64" s="95"/>
      <c r="J64" s="95"/>
      <c r="K64" s="95"/>
      <c r="L64" s="96"/>
      <c r="M64" s="99"/>
      <c r="O64" s="97"/>
      <c r="P64" s="92" t="str">
        <f>'BASE 5j'!G116</f>
        <v>***</v>
      </c>
      <c r="Q64" s="93" t="s">
        <v>43</v>
      </c>
      <c r="R64" s="93" t="s">
        <v>43</v>
      </c>
      <c r="S64" s="93" t="s">
        <v>43</v>
      </c>
      <c r="T64" s="94"/>
      <c r="U64" s="95"/>
      <c r="V64" s="95"/>
      <c r="W64" s="95"/>
      <c r="X64" s="96"/>
      <c r="Y64" s="99"/>
    </row>
    <row r="65" spans="3:25" s="60" customFormat="1" ht="22.5" customHeight="1" x14ac:dyDescent="0.25">
      <c r="C65" s="101"/>
      <c r="D65" s="100" t="str">
        <f>'BASE 5j'!G85</f>
        <v>Emmental</v>
      </c>
      <c r="E65" s="93" t="s">
        <v>43</v>
      </c>
      <c r="F65" s="93" t="s">
        <v>43</v>
      </c>
      <c r="G65" s="93" t="s">
        <v>43</v>
      </c>
      <c r="H65" s="94"/>
      <c r="I65" s="95"/>
      <c r="J65" s="95"/>
      <c r="K65" s="95"/>
      <c r="L65" s="96"/>
      <c r="M65" s="99"/>
      <c r="O65" s="101"/>
      <c r="P65" s="100" t="str">
        <f>'BASE 5j'!G118</f>
        <v>Chanteneige</v>
      </c>
      <c r="Q65" s="93" t="s">
        <v>43</v>
      </c>
      <c r="R65" s="93" t="s">
        <v>43</v>
      </c>
      <c r="S65" s="93" t="s">
        <v>43</v>
      </c>
      <c r="T65" s="94"/>
      <c r="U65" s="95"/>
      <c r="V65" s="95"/>
      <c r="W65" s="95"/>
      <c r="X65" s="96"/>
      <c r="Y65" s="99"/>
    </row>
    <row r="66" spans="3:25" s="60" customFormat="1" ht="22.5" customHeight="1" x14ac:dyDescent="0.25">
      <c r="C66" s="102"/>
      <c r="D66" s="108" t="str">
        <f>'BASE 5j'!G87</f>
        <v>Abricot au sirop</v>
      </c>
      <c r="E66" s="103" t="s">
        <v>43</v>
      </c>
      <c r="F66" s="103" t="s">
        <v>43</v>
      </c>
      <c r="G66" s="103" t="s">
        <v>43</v>
      </c>
      <c r="H66" s="104"/>
      <c r="I66" s="105"/>
      <c r="J66" s="105"/>
      <c r="K66" s="105"/>
      <c r="L66" s="106"/>
      <c r="M66" s="107"/>
      <c r="O66" s="102"/>
      <c r="P66" s="108" t="str">
        <f>'BASE 5j'!G120</f>
        <v>Compote de fruits</v>
      </c>
      <c r="Q66" s="103" t="s">
        <v>43</v>
      </c>
      <c r="R66" s="103" t="s">
        <v>43</v>
      </c>
      <c r="S66" s="103" t="s">
        <v>43</v>
      </c>
      <c r="T66" s="104"/>
      <c r="U66" s="105"/>
      <c r="V66" s="105"/>
      <c r="W66" s="105"/>
      <c r="X66" s="106"/>
      <c r="Y66" s="107"/>
    </row>
    <row r="67" spans="3:25" s="60" customFormat="1" ht="22.5" customHeight="1" x14ac:dyDescent="0.25">
      <c r="C67" s="84" t="s">
        <v>12</v>
      </c>
      <c r="D67" s="85" t="str">
        <f>'BASE 5j'!I79</f>
        <v>Salade verte</v>
      </c>
      <c r="E67" s="86" t="s">
        <v>43</v>
      </c>
      <c r="F67" s="86" t="s">
        <v>43</v>
      </c>
      <c r="G67" s="86" t="s">
        <v>43</v>
      </c>
      <c r="H67" s="87"/>
      <c r="I67" s="88"/>
      <c r="J67" s="88"/>
      <c r="K67" s="88"/>
      <c r="L67" s="89"/>
      <c r="M67" s="109"/>
      <c r="O67" s="84" t="s">
        <v>12</v>
      </c>
      <c r="P67" s="85" t="str">
        <f>'BASE 5j'!I112</f>
        <v>Macédoine mayonnaise</v>
      </c>
      <c r="Q67" s="86" t="s">
        <v>43</v>
      </c>
      <c r="R67" s="86" t="s">
        <v>43</v>
      </c>
      <c r="S67" s="86" t="s">
        <v>43</v>
      </c>
      <c r="T67" s="87"/>
      <c r="U67" s="88"/>
      <c r="V67" s="88"/>
      <c r="W67" s="88"/>
      <c r="X67" s="89"/>
      <c r="Y67" s="109"/>
    </row>
    <row r="68" spans="3:25" s="60" customFormat="1" ht="22.5" customHeight="1" x14ac:dyDescent="0.25">
      <c r="C68" s="91">
        <f>C63+1</f>
        <v>44335</v>
      </c>
      <c r="D68" s="92" t="str">
        <f>'BASE 5j'!I81</f>
        <v>Paupiette de dinde au jus</v>
      </c>
      <c r="E68" s="93" t="s">
        <v>43</v>
      </c>
      <c r="F68" s="93" t="s">
        <v>43</v>
      </c>
      <c r="G68" s="93" t="s">
        <v>43</v>
      </c>
      <c r="H68" s="94"/>
      <c r="I68" s="95"/>
      <c r="J68" s="95"/>
      <c r="K68" s="95"/>
      <c r="L68" s="96"/>
      <c r="M68" s="99"/>
      <c r="O68" s="91">
        <f>O63+1</f>
        <v>44342</v>
      </c>
      <c r="P68" s="92" t="str">
        <f>'BASE 5j'!I114</f>
        <v>Sauté de porc sce moutarde</v>
      </c>
      <c r="Q68" s="93" t="s">
        <v>43</v>
      </c>
      <c r="R68" s="93" t="s">
        <v>43</v>
      </c>
      <c r="S68" s="93" t="s">
        <v>43</v>
      </c>
      <c r="T68" s="94"/>
      <c r="U68" s="95"/>
      <c r="V68" s="95"/>
      <c r="W68" s="95"/>
      <c r="X68" s="96"/>
      <c r="Y68" s="99"/>
    </row>
    <row r="69" spans="3:25" s="60" customFormat="1" ht="22.5" customHeight="1" x14ac:dyDescent="0.25">
      <c r="C69" s="97"/>
      <c r="D69" s="92" t="str">
        <f>'BASE 5j'!I83</f>
        <v>Boulgour</v>
      </c>
      <c r="E69" s="93" t="s">
        <v>43</v>
      </c>
      <c r="F69" s="93" t="s">
        <v>43</v>
      </c>
      <c r="G69" s="93" t="s">
        <v>43</v>
      </c>
      <c r="H69" s="94"/>
      <c r="I69" s="95"/>
      <c r="J69" s="95"/>
      <c r="K69" s="95"/>
      <c r="L69" s="96"/>
      <c r="M69" s="99"/>
      <c r="O69" s="97"/>
      <c r="P69" s="92" t="str">
        <f>'BASE 5j'!I116</f>
        <v>Riz créole</v>
      </c>
      <c r="Q69" s="93" t="s">
        <v>43</v>
      </c>
      <c r="R69" s="93" t="s">
        <v>43</v>
      </c>
      <c r="S69" s="93" t="s">
        <v>43</v>
      </c>
      <c r="T69" s="94"/>
      <c r="U69" s="95"/>
      <c r="V69" s="95"/>
      <c r="W69" s="95"/>
      <c r="X69" s="96"/>
      <c r="Y69" s="99"/>
    </row>
    <row r="70" spans="3:25" s="60" customFormat="1" ht="22.5" customHeight="1" x14ac:dyDescent="0.25">
      <c r="C70" s="101"/>
      <c r="D70" s="100" t="str">
        <f>'BASE 5j'!I85</f>
        <v>Tomme noire</v>
      </c>
      <c r="E70" s="93" t="s">
        <v>43</v>
      </c>
      <c r="F70" s="93" t="s">
        <v>43</v>
      </c>
      <c r="G70" s="93" t="s">
        <v>43</v>
      </c>
      <c r="H70" s="94"/>
      <c r="I70" s="95"/>
      <c r="J70" s="95"/>
      <c r="K70" s="95"/>
      <c r="L70" s="96"/>
      <c r="M70" s="97"/>
      <c r="O70" s="101"/>
      <c r="P70" s="100" t="str">
        <f>'BASE 5j'!I118</f>
        <v>Mimolette</v>
      </c>
      <c r="Q70" s="93" t="s">
        <v>43</v>
      </c>
      <c r="R70" s="93" t="s">
        <v>43</v>
      </c>
      <c r="S70" s="93" t="s">
        <v>43</v>
      </c>
      <c r="T70" s="94"/>
      <c r="U70" s="95"/>
      <c r="V70" s="95"/>
      <c r="W70" s="95"/>
      <c r="X70" s="96"/>
      <c r="Y70" s="97"/>
    </row>
    <row r="71" spans="3:25" s="60" customFormat="1" ht="22.5" customHeight="1" x14ac:dyDescent="0.25">
      <c r="C71" s="102"/>
      <c r="D71" s="108" t="str">
        <f>'BASE 5j'!I87</f>
        <v>Fruit</v>
      </c>
      <c r="E71" s="103" t="s">
        <v>43</v>
      </c>
      <c r="F71" s="103" t="s">
        <v>43</v>
      </c>
      <c r="G71" s="103" t="s">
        <v>43</v>
      </c>
      <c r="H71" s="104"/>
      <c r="I71" s="105"/>
      <c r="J71" s="105"/>
      <c r="K71" s="105"/>
      <c r="L71" s="106"/>
      <c r="M71" s="110"/>
      <c r="O71" s="102"/>
      <c r="P71" s="108" t="str">
        <f>'BASE 5j'!I120</f>
        <v>Fruit</v>
      </c>
      <c r="Q71" s="103" t="s">
        <v>43</v>
      </c>
      <c r="R71" s="103" t="s">
        <v>43</v>
      </c>
      <c r="S71" s="103" t="s">
        <v>43</v>
      </c>
      <c r="T71" s="104"/>
      <c r="U71" s="105"/>
      <c r="V71" s="105"/>
      <c r="W71" s="105"/>
      <c r="X71" s="106"/>
      <c r="Y71" s="110"/>
    </row>
    <row r="72" spans="3:25" s="60" customFormat="1" ht="22.5" customHeight="1" x14ac:dyDescent="0.25">
      <c r="C72" s="84" t="s">
        <v>13</v>
      </c>
      <c r="D72" s="85" t="str">
        <f>'BASE 5j'!K79</f>
        <v>Céleri rémoulade</v>
      </c>
      <c r="E72" s="86" t="s">
        <v>43</v>
      </c>
      <c r="F72" s="86" t="s">
        <v>43</v>
      </c>
      <c r="G72" s="86" t="s">
        <v>43</v>
      </c>
      <c r="H72" s="87"/>
      <c r="I72" s="88"/>
      <c r="J72" s="88"/>
      <c r="K72" s="88"/>
      <c r="L72" s="89"/>
      <c r="M72" s="109"/>
      <c r="O72" s="84" t="s">
        <v>13</v>
      </c>
      <c r="P72" s="116" t="str">
        <f>'BASE 5j'!K112</f>
        <v>Carottes râpées</v>
      </c>
      <c r="Q72" s="86" t="s">
        <v>43</v>
      </c>
      <c r="R72" s="86" t="s">
        <v>43</v>
      </c>
      <c r="S72" s="86" t="s">
        <v>43</v>
      </c>
      <c r="T72" s="87"/>
      <c r="U72" s="88"/>
      <c r="V72" s="88"/>
      <c r="W72" s="88"/>
      <c r="X72" s="89"/>
      <c r="Y72" s="109"/>
    </row>
    <row r="73" spans="3:25" s="60" customFormat="1" ht="22.5" customHeight="1" x14ac:dyDescent="0.25">
      <c r="C73" s="91">
        <f>C68+1</f>
        <v>44336</v>
      </c>
      <c r="D73" s="92" t="str">
        <f>'BASE 5j'!K81</f>
        <v>Saucisse de Toulouse</v>
      </c>
      <c r="E73" s="93" t="s">
        <v>43</v>
      </c>
      <c r="F73" s="93" t="s">
        <v>43</v>
      </c>
      <c r="G73" s="93" t="s">
        <v>43</v>
      </c>
      <c r="H73" s="94"/>
      <c r="I73" s="95"/>
      <c r="J73" s="95"/>
      <c r="K73" s="95"/>
      <c r="L73" s="96"/>
      <c r="M73" s="99"/>
      <c r="O73" s="91">
        <f>O68+1</f>
        <v>44343</v>
      </c>
      <c r="P73" s="116" t="str">
        <f>'BASE 5j'!K114</f>
        <v>Quiche lorraine</v>
      </c>
      <c r="Q73" s="93" t="s">
        <v>43</v>
      </c>
      <c r="R73" s="93" t="s">
        <v>43</v>
      </c>
      <c r="S73" s="93" t="s">
        <v>43</v>
      </c>
      <c r="T73" s="94"/>
      <c r="U73" s="95"/>
      <c r="V73" s="95"/>
      <c r="W73" s="95"/>
      <c r="X73" s="96"/>
      <c r="Y73" s="99"/>
    </row>
    <row r="74" spans="3:25" s="60" customFormat="1" ht="22.5" customHeight="1" x14ac:dyDescent="0.25">
      <c r="C74" s="97"/>
      <c r="D74" s="92" t="str">
        <f>'BASE 5j'!$K$83</f>
        <v>Chou-fleur persillé</v>
      </c>
      <c r="E74" s="93" t="s">
        <v>43</v>
      </c>
      <c r="F74" s="93" t="s">
        <v>43</v>
      </c>
      <c r="G74" s="93" t="s">
        <v>43</v>
      </c>
      <c r="H74" s="94"/>
      <c r="I74" s="95"/>
      <c r="J74" s="95"/>
      <c r="K74" s="95"/>
      <c r="L74" s="96"/>
      <c r="M74" s="99"/>
      <c r="O74" s="97"/>
      <c r="P74" s="127" t="s">
        <v>51</v>
      </c>
      <c r="Q74" s="93" t="s">
        <v>43</v>
      </c>
      <c r="R74" s="93" t="s">
        <v>43</v>
      </c>
      <c r="S74" s="93" t="s">
        <v>43</v>
      </c>
      <c r="T74" s="94"/>
      <c r="U74" s="95"/>
      <c r="V74" s="95"/>
      <c r="W74" s="95"/>
      <c r="X74" s="96"/>
      <c r="Y74" s="99"/>
    </row>
    <row r="75" spans="3:25" s="60" customFormat="1" ht="22.5" customHeight="1" x14ac:dyDescent="0.25">
      <c r="C75" s="101"/>
      <c r="D75" s="100" t="str">
        <f>'BASE 5j'!K85</f>
        <v>Gouda</v>
      </c>
      <c r="E75" s="93" t="s">
        <v>43</v>
      </c>
      <c r="F75" s="93" t="s">
        <v>43</v>
      </c>
      <c r="G75" s="93" t="s">
        <v>43</v>
      </c>
      <c r="H75" s="94"/>
      <c r="I75" s="95"/>
      <c r="J75" s="95"/>
      <c r="K75" s="95"/>
      <c r="L75" s="96"/>
      <c r="M75" s="97"/>
      <c r="O75" s="101"/>
      <c r="P75" s="117" t="str">
        <f>'BASE 5j'!K118</f>
        <v>Fromage blanc</v>
      </c>
      <c r="Q75" s="93" t="s">
        <v>43</v>
      </c>
      <c r="R75" s="93" t="s">
        <v>43</v>
      </c>
      <c r="S75" s="93" t="s">
        <v>43</v>
      </c>
      <c r="T75" s="94"/>
      <c r="U75" s="95"/>
      <c r="V75" s="95"/>
      <c r="W75" s="95"/>
      <c r="X75" s="96"/>
      <c r="Y75" s="97"/>
    </row>
    <row r="76" spans="3:25" s="60" customFormat="1" ht="22.5" customHeight="1" x14ac:dyDescent="0.25">
      <c r="C76" s="102"/>
      <c r="D76" s="108" t="str">
        <f>'BASE 5j'!K87</f>
        <v>Nid d'abeille</v>
      </c>
      <c r="E76" s="103" t="s">
        <v>43</v>
      </c>
      <c r="F76" s="103" t="s">
        <v>43</v>
      </c>
      <c r="G76" s="103" t="s">
        <v>43</v>
      </c>
      <c r="H76" s="104"/>
      <c r="I76" s="105"/>
      <c r="J76" s="105"/>
      <c r="K76" s="105"/>
      <c r="L76" s="106"/>
      <c r="M76" s="110"/>
      <c r="O76" s="102"/>
      <c r="P76" s="117" t="str">
        <f>'BASE 5j'!K120</f>
        <v>Beignet chocolat</v>
      </c>
      <c r="Q76" s="103" t="s">
        <v>43</v>
      </c>
      <c r="R76" s="103" t="s">
        <v>43</v>
      </c>
      <c r="S76" s="103" t="s">
        <v>43</v>
      </c>
      <c r="T76" s="104"/>
      <c r="U76" s="105"/>
      <c r="V76" s="105"/>
      <c r="W76" s="105"/>
      <c r="X76" s="106"/>
      <c r="Y76" s="110"/>
    </row>
    <row r="77" spans="3:25" s="60" customFormat="1" ht="22.5" customHeight="1" x14ac:dyDescent="0.25">
      <c r="C77" s="84" t="s">
        <v>14</v>
      </c>
      <c r="D77" s="85" t="str">
        <f>'BASE 5j'!M79</f>
        <v>Roulé fromage</v>
      </c>
      <c r="E77" s="86" t="s">
        <v>43</v>
      </c>
      <c r="F77" s="86" t="s">
        <v>43</v>
      </c>
      <c r="G77" s="86" t="s">
        <v>43</v>
      </c>
      <c r="H77" s="87"/>
      <c r="I77" s="88"/>
      <c r="J77" s="88"/>
      <c r="K77" s="88"/>
      <c r="L77" s="89"/>
      <c r="M77" s="109"/>
      <c r="O77" s="84" t="s">
        <v>14</v>
      </c>
      <c r="P77" s="85" t="str">
        <f>'BASE 5j'!M112</f>
        <v>Salami</v>
      </c>
      <c r="Q77" s="86" t="s">
        <v>43</v>
      </c>
      <c r="R77" s="86" t="s">
        <v>43</v>
      </c>
      <c r="S77" s="86" t="s">
        <v>43</v>
      </c>
      <c r="T77" s="87"/>
      <c r="U77" s="88"/>
      <c r="V77" s="88"/>
      <c r="W77" s="88"/>
      <c r="X77" s="89"/>
      <c r="Y77" s="109"/>
    </row>
    <row r="78" spans="3:25" s="60" customFormat="1" ht="22.5" customHeight="1" x14ac:dyDescent="0.25">
      <c r="C78" s="91">
        <f>C73+1</f>
        <v>44337</v>
      </c>
      <c r="D78" s="92" t="str">
        <f>'BASE 5j'!M81</f>
        <v>Lasagnes au saumon (PU)</v>
      </c>
      <c r="E78" s="93" t="s">
        <v>43</v>
      </c>
      <c r="F78" s="93" t="s">
        <v>43</v>
      </c>
      <c r="G78" s="93" t="s">
        <v>43</v>
      </c>
      <c r="H78" s="94"/>
      <c r="I78" s="95"/>
      <c r="J78" s="95"/>
      <c r="K78" s="95"/>
      <c r="L78" s="96"/>
      <c r="M78" s="99"/>
      <c r="O78" s="91">
        <f>O73+1</f>
        <v>44344</v>
      </c>
      <c r="P78" s="92" t="str">
        <f>'BASE 5j'!M114</f>
        <v>Filet de colin sauce citron</v>
      </c>
      <c r="Q78" s="93" t="s">
        <v>43</v>
      </c>
      <c r="R78" s="93" t="s">
        <v>43</v>
      </c>
      <c r="S78" s="93" t="s">
        <v>43</v>
      </c>
      <c r="T78" s="94"/>
      <c r="U78" s="95"/>
      <c r="V78" s="95"/>
      <c r="W78" s="95"/>
      <c r="X78" s="96"/>
      <c r="Y78" s="99"/>
    </row>
    <row r="79" spans="3:25" s="60" customFormat="1" ht="22.5" customHeight="1" x14ac:dyDescent="0.25">
      <c r="C79" s="97"/>
      <c r="D79" s="100" t="str">
        <f>'BASE 5j'!M83</f>
        <v>***</v>
      </c>
      <c r="E79" s="93" t="s">
        <v>43</v>
      </c>
      <c r="F79" s="93" t="s">
        <v>43</v>
      </c>
      <c r="G79" s="93" t="s">
        <v>43</v>
      </c>
      <c r="H79" s="94"/>
      <c r="I79" s="95"/>
      <c r="J79" s="95"/>
      <c r="K79" s="95"/>
      <c r="L79" s="96"/>
      <c r="M79" s="99"/>
      <c r="O79" s="97"/>
      <c r="P79" s="100" t="str">
        <f>'BASE 5j'!M116</f>
        <v>Haricots beurre</v>
      </c>
      <c r="Q79" s="93" t="s">
        <v>43</v>
      </c>
      <c r="R79" s="93" t="s">
        <v>43</v>
      </c>
      <c r="S79" s="93" t="s">
        <v>43</v>
      </c>
      <c r="T79" s="94"/>
      <c r="U79" s="95"/>
      <c r="V79" s="95"/>
      <c r="W79" s="95"/>
      <c r="X79" s="96"/>
      <c r="Y79" s="99"/>
    </row>
    <row r="80" spans="3:25" s="60" customFormat="1" ht="22.5" customHeight="1" x14ac:dyDescent="0.25">
      <c r="C80" s="101"/>
      <c r="D80" s="100" t="str">
        <f>'BASE 5j'!M85</f>
        <v>Brie</v>
      </c>
      <c r="E80" s="93" t="s">
        <v>43</v>
      </c>
      <c r="F80" s="93" t="s">
        <v>43</v>
      </c>
      <c r="G80" s="93" t="s">
        <v>43</v>
      </c>
      <c r="H80" s="94"/>
      <c r="I80" s="95"/>
      <c r="J80" s="95"/>
      <c r="K80" s="95"/>
      <c r="L80" s="96"/>
      <c r="M80" s="97"/>
      <c r="O80" s="101"/>
      <c r="P80" s="100" t="str">
        <f>'BASE 5j'!M118</f>
        <v>Chevrétine</v>
      </c>
      <c r="Q80" s="93" t="s">
        <v>43</v>
      </c>
      <c r="R80" s="93" t="s">
        <v>43</v>
      </c>
      <c r="S80" s="93" t="s">
        <v>43</v>
      </c>
      <c r="T80" s="94"/>
      <c r="U80" s="95"/>
      <c r="V80" s="95"/>
      <c r="W80" s="95"/>
      <c r="X80" s="96"/>
      <c r="Y80" s="97"/>
    </row>
    <row r="81" spans="1:25" s="60" customFormat="1" ht="22.5" customHeight="1" x14ac:dyDescent="0.25">
      <c r="C81" s="102"/>
      <c r="D81" s="108" t="str">
        <f>'BASE 5j'!M87</f>
        <v>Fruit</v>
      </c>
      <c r="E81" s="103" t="s">
        <v>43</v>
      </c>
      <c r="F81" s="103" t="s">
        <v>43</v>
      </c>
      <c r="G81" s="103" t="s">
        <v>43</v>
      </c>
      <c r="H81" s="104"/>
      <c r="I81" s="105"/>
      <c r="J81" s="105"/>
      <c r="K81" s="105"/>
      <c r="L81" s="106"/>
      <c r="M81" s="110"/>
      <c r="O81" s="102"/>
      <c r="P81" s="108" t="str">
        <f>'BASE 5j'!M120</f>
        <v>Tarte abricot</v>
      </c>
      <c r="Q81" s="103" t="s">
        <v>43</v>
      </c>
      <c r="R81" s="103" t="s">
        <v>43</v>
      </c>
      <c r="S81" s="103" t="s">
        <v>43</v>
      </c>
      <c r="T81" s="104"/>
      <c r="U81" s="105"/>
      <c r="V81" s="105"/>
      <c r="W81" s="105"/>
      <c r="X81" s="106"/>
      <c r="Y81" s="110"/>
    </row>
    <row r="82" spans="1:25" x14ac:dyDescent="0.25">
      <c r="C82" s="213" t="s">
        <v>44</v>
      </c>
      <c r="D82" s="213"/>
      <c r="E82" s="213"/>
      <c r="F82" s="213"/>
      <c r="G82" s="213"/>
      <c r="H82" s="213"/>
      <c r="I82" s="213"/>
      <c r="J82" s="213"/>
      <c r="K82" s="213"/>
      <c r="L82" s="213"/>
      <c r="M82" s="213"/>
      <c r="O82" s="213" t="s">
        <v>44</v>
      </c>
      <c r="P82" s="213"/>
      <c r="Q82" s="213"/>
      <c r="R82" s="213"/>
      <c r="S82" s="213"/>
      <c r="T82" s="213"/>
      <c r="U82" s="213"/>
      <c r="V82" s="213"/>
      <c r="W82" s="213"/>
      <c r="X82" s="213"/>
      <c r="Y82" s="213"/>
    </row>
    <row r="83" spans="1:25" x14ac:dyDescent="0.25">
      <c r="C83" s="112"/>
      <c r="D83" s="112"/>
      <c r="E83" s="112"/>
      <c r="F83" s="112"/>
      <c r="G83" s="112"/>
      <c r="H83" s="112"/>
      <c r="I83" s="112"/>
      <c r="J83" s="112"/>
      <c r="K83" s="112"/>
      <c r="L83" s="112"/>
      <c r="M83" s="112"/>
      <c r="O83" s="112"/>
      <c r="P83" s="112"/>
      <c r="Q83" s="112"/>
      <c r="R83" s="112"/>
      <c r="S83" s="112"/>
      <c r="T83" s="112"/>
      <c r="U83" s="112"/>
      <c r="V83" s="112"/>
      <c r="W83" s="112"/>
      <c r="X83" s="112"/>
      <c r="Y83" s="112"/>
    </row>
    <row r="84" spans="1:25" x14ac:dyDescent="0.25">
      <c r="C84" s="214" t="s">
        <v>45</v>
      </c>
      <c r="D84" s="214"/>
      <c r="E84" s="214"/>
      <c r="F84" s="214"/>
      <c r="G84" s="214"/>
      <c r="H84" s="214"/>
      <c r="I84" s="214"/>
      <c r="J84" s="214"/>
      <c r="K84" s="214"/>
      <c r="L84" s="214"/>
      <c r="M84" s="214"/>
      <c r="O84" s="214" t="s">
        <v>45</v>
      </c>
      <c r="P84" s="214"/>
      <c r="Q84" s="214"/>
      <c r="R84" s="214"/>
      <c r="S84" s="214"/>
      <c r="T84" s="214"/>
      <c r="U84" s="214"/>
      <c r="V84" s="214"/>
      <c r="W84" s="214"/>
      <c r="X84" s="214"/>
      <c r="Y84" s="214"/>
    </row>
    <row r="85" spans="1:25" ht="115.5" customHeight="1" x14ac:dyDescent="0.25">
      <c r="C85" s="215"/>
      <c r="D85" s="215"/>
      <c r="E85" s="215"/>
      <c r="F85" s="215"/>
      <c r="G85" s="215"/>
      <c r="H85" s="215"/>
      <c r="I85" s="215"/>
      <c r="J85" s="215"/>
      <c r="K85" s="215"/>
      <c r="L85" s="215"/>
      <c r="M85" s="215"/>
      <c r="O85" s="215"/>
      <c r="P85" s="215"/>
      <c r="Q85" s="215"/>
      <c r="R85" s="215"/>
      <c r="S85" s="215"/>
      <c r="T85" s="215"/>
      <c r="U85" s="215"/>
      <c r="V85" s="215"/>
      <c r="W85" s="215"/>
      <c r="X85" s="215"/>
      <c r="Y85" s="215"/>
    </row>
    <row r="87" spans="1:25" ht="53.25" customHeight="1" x14ac:dyDescent="0.25">
      <c r="C87" s="62"/>
      <c r="D87" s="63"/>
      <c r="E87" s="64"/>
      <c r="F87" s="64"/>
      <c r="G87" s="64"/>
      <c r="H87" s="64"/>
      <c r="I87" s="64"/>
      <c r="J87" s="64"/>
      <c r="K87" s="64"/>
      <c r="L87" s="64"/>
      <c r="M87" s="65" t="s">
        <v>47</v>
      </c>
      <c r="O87" s="62"/>
      <c r="P87" s="63"/>
      <c r="Q87" s="64"/>
      <c r="R87" s="64"/>
      <c r="S87" s="64"/>
      <c r="T87" s="64"/>
      <c r="U87" s="64"/>
      <c r="V87" s="64"/>
      <c r="W87" s="64"/>
      <c r="X87" s="64"/>
      <c r="Y87" s="65" t="s">
        <v>47</v>
      </c>
    </row>
    <row r="88" spans="1:25" x14ac:dyDescent="0.25">
      <c r="A88" s="114"/>
      <c r="C88" s="223"/>
      <c r="D88" s="223"/>
      <c r="E88" s="224"/>
      <c r="F88" s="224"/>
      <c r="G88" s="224"/>
      <c r="H88" s="224"/>
      <c r="I88" s="224"/>
      <c r="J88" s="224"/>
      <c r="K88" s="224"/>
      <c r="L88" s="224"/>
      <c r="M88" s="68"/>
      <c r="O88" s="223"/>
      <c r="P88" s="223"/>
      <c r="Q88" s="224"/>
      <c r="R88" s="224"/>
      <c r="S88" s="224"/>
      <c r="T88" s="224"/>
      <c r="U88" s="224"/>
      <c r="V88" s="224"/>
      <c r="W88" s="224"/>
      <c r="X88" s="224"/>
      <c r="Y88" s="68"/>
    </row>
    <row r="89" spans="1:25" x14ac:dyDescent="0.25">
      <c r="A89" s="113"/>
      <c r="C89" s="223" t="str">
        <f>+C46</f>
        <v>Année 2020/2021</v>
      </c>
      <c r="D89" s="223"/>
      <c r="E89" s="224" t="str">
        <f>+CONCATENATE("Période ",$A$8)</f>
        <v>Période 2</v>
      </c>
      <c r="F89" s="224"/>
      <c r="G89" s="224"/>
      <c r="H89" s="224"/>
      <c r="I89" s="224"/>
      <c r="J89" s="224"/>
      <c r="K89" s="224"/>
      <c r="L89" s="224"/>
      <c r="M89" s="68" t="str">
        <f>+CONCATENATE("Semaine ",$A$6+4)</f>
        <v>Semaine 6</v>
      </c>
      <c r="O89" s="223" t="str">
        <f>+C89</f>
        <v>Année 2020/2021</v>
      </c>
      <c r="P89" s="223"/>
      <c r="Q89" s="224" t="str">
        <f>+CONCATENATE("Période ",$A$8)</f>
        <v>Période 2</v>
      </c>
      <c r="R89" s="224"/>
      <c r="S89" s="224"/>
      <c r="T89" s="224"/>
      <c r="U89" s="224"/>
      <c r="V89" s="224"/>
      <c r="W89" s="224"/>
      <c r="X89" s="224"/>
      <c r="Y89" s="68" t="str">
        <f>+CONCATENATE("Semaine ",$A$6+5)</f>
        <v>Semaine 7</v>
      </c>
    </row>
    <row r="90" spans="1:25" ht="12.75" customHeight="1" x14ac:dyDescent="0.25">
      <c r="A90" s="114"/>
      <c r="C90" s="70"/>
      <c r="D90" s="70"/>
      <c r="E90" s="71"/>
      <c r="F90" s="71"/>
      <c r="G90" s="71"/>
      <c r="H90" s="71"/>
      <c r="I90" s="71"/>
      <c r="J90" s="71"/>
      <c r="K90" s="71"/>
      <c r="L90" s="71"/>
      <c r="M90" s="72"/>
      <c r="O90" s="70"/>
      <c r="P90" s="70"/>
      <c r="Q90" s="71"/>
      <c r="R90" s="71"/>
      <c r="S90" s="71"/>
      <c r="T90" s="71"/>
      <c r="U90" s="71"/>
      <c r="V90" s="71"/>
      <c r="W90" s="71"/>
      <c r="X90" s="71"/>
      <c r="Y90" s="72"/>
    </row>
    <row r="91" spans="1:25" ht="15" customHeight="1" x14ac:dyDescent="0.25">
      <c r="A91" s="115"/>
      <c r="C91" s="73" t="s">
        <v>26</v>
      </c>
      <c r="D91" s="220" t="s">
        <v>27</v>
      </c>
      <c r="E91" s="220"/>
      <c r="F91" s="220"/>
      <c r="G91" s="220"/>
      <c r="H91" s="220"/>
      <c r="I91" s="220"/>
      <c r="J91" s="220"/>
      <c r="K91" s="220"/>
      <c r="L91" s="220"/>
      <c r="M91" s="220"/>
      <c r="O91" s="73" t="s">
        <v>26</v>
      </c>
      <c r="P91" s="220" t="s">
        <v>27</v>
      </c>
      <c r="Q91" s="220"/>
      <c r="R91" s="220"/>
      <c r="S91" s="220"/>
      <c r="T91" s="220"/>
      <c r="U91" s="220"/>
      <c r="V91" s="220"/>
      <c r="W91" s="220"/>
      <c r="X91" s="220"/>
      <c r="Y91" s="220"/>
    </row>
    <row r="92" spans="1:25" ht="9.75" customHeight="1" x14ac:dyDescent="0.25">
      <c r="A92" s="4"/>
    </row>
    <row r="93" spans="1:25" ht="15.75" x14ac:dyDescent="0.25">
      <c r="A93" s="4"/>
      <c r="C93" s="73" t="s">
        <v>29</v>
      </c>
      <c r="O93" s="73" t="s">
        <v>29</v>
      </c>
    </row>
    <row r="95" spans="1:25" ht="47.25" customHeight="1" x14ac:dyDescent="0.25">
      <c r="C95" s="221" t="s">
        <v>30</v>
      </c>
      <c r="D95" s="221"/>
      <c r="E95" s="221"/>
      <c r="F95" s="221"/>
      <c r="G95" s="221"/>
      <c r="H95" s="221"/>
      <c r="I95" s="221"/>
      <c r="J95" s="221"/>
      <c r="K95" s="221"/>
      <c r="L95" s="221"/>
      <c r="M95" s="221"/>
      <c r="O95" s="221" t="s">
        <v>30</v>
      </c>
      <c r="P95" s="221"/>
      <c r="Q95" s="221"/>
      <c r="R95" s="221"/>
      <c r="S95" s="221"/>
      <c r="T95" s="221"/>
      <c r="U95" s="221"/>
      <c r="V95" s="221"/>
      <c r="W95" s="221"/>
      <c r="X95" s="221"/>
      <c r="Y95" s="221"/>
    </row>
    <row r="96" spans="1:25" ht="9" customHeight="1" x14ac:dyDescent="0.25"/>
    <row r="97" spans="3:28" ht="15" customHeight="1" x14ac:dyDescent="0.25">
      <c r="E97" s="75"/>
      <c r="F97" s="76"/>
      <c r="G97" s="77"/>
      <c r="H97" s="222" t="s">
        <v>31</v>
      </c>
      <c r="I97" s="222"/>
      <c r="J97" s="222"/>
      <c r="K97" s="222"/>
      <c r="L97" s="222"/>
      <c r="M97" s="222"/>
      <c r="Q97" s="75"/>
      <c r="R97" s="76"/>
      <c r="S97" s="77"/>
      <c r="T97" s="222" t="s">
        <v>31</v>
      </c>
      <c r="U97" s="222"/>
      <c r="V97" s="222"/>
      <c r="W97" s="222"/>
      <c r="X97" s="222"/>
      <c r="Y97" s="222"/>
    </row>
    <row r="98" spans="3:28" ht="39" customHeight="1" x14ac:dyDescent="0.25">
      <c r="E98" s="78"/>
      <c r="F98" s="79"/>
      <c r="G98" s="80"/>
      <c r="H98" s="216" t="s">
        <v>32</v>
      </c>
      <c r="I98" s="217" t="s">
        <v>33</v>
      </c>
      <c r="J98" s="217" t="s">
        <v>34</v>
      </c>
      <c r="K98" s="217" t="s">
        <v>35</v>
      </c>
      <c r="L98" s="218" t="s">
        <v>36</v>
      </c>
      <c r="M98" s="219" t="s">
        <v>37</v>
      </c>
      <c r="Q98" s="78"/>
      <c r="R98" s="79"/>
      <c r="S98" s="80"/>
      <c r="T98" s="216" t="s">
        <v>32</v>
      </c>
      <c r="U98" s="217" t="s">
        <v>33</v>
      </c>
      <c r="V98" s="217" t="s">
        <v>34</v>
      </c>
      <c r="W98" s="217" t="s">
        <v>35</v>
      </c>
      <c r="X98" s="218" t="s">
        <v>36</v>
      </c>
      <c r="Y98" s="219" t="s">
        <v>37</v>
      </c>
    </row>
    <row r="99" spans="3:28" ht="15.75" x14ac:dyDescent="0.25">
      <c r="C99" s="81" t="s">
        <v>38</v>
      </c>
      <c r="D99" s="82" t="s">
        <v>39</v>
      </c>
      <c r="E99" s="83" t="s">
        <v>40</v>
      </c>
      <c r="F99" s="83" t="s">
        <v>41</v>
      </c>
      <c r="G99" s="83" t="s">
        <v>42</v>
      </c>
      <c r="H99" s="216"/>
      <c r="I99" s="217"/>
      <c r="J99" s="217"/>
      <c r="K99" s="217"/>
      <c r="L99" s="218"/>
      <c r="M99" s="219"/>
      <c r="O99" s="81" t="s">
        <v>38</v>
      </c>
      <c r="P99" s="82" t="s">
        <v>39</v>
      </c>
      <c r="Q99" s="83" t="s">
        <v>40</v>
      </c>
      <c r="R99" s="83" t="s">
        <v>41</v>
      </c>
      <c r="S99" s="83" t="s">
        <v>42</v>
      </c>
      <c r="T99" s="216"/>
      <c r="U99" s="217"/>
      <c r="V99" s="217"/>
      <c r="W99" s="217"/>
      <c r="X99" s="218"/>
      <c r="Y99" s="219"/>
    </row>
    <row r="100" spans="3:28" s="60" customFormat="1" ht="18.75" customHeight="1" x14ac:dyDescent="0.25">
      <c r="C100" s="84" t="s">
        <v>10</v>
      </c>
      <c r="D100" s="85">
        <f>'BASE 5j'!E143</f>
        <v>0</v>
      </c>
      <c r="E100" s="86" t="s">
        <v>43</v>
      </c>
      <c r="F100" s="86" t="s">
        <v>43</v>
      </c>
      <c r="G100" s="86" t="s">
        <v>43</v>
      </c>
      <c r="H100" s="87"/>
      <c r="I100" s="88"/>
      <c r="J100" s="88"/>
      <c r="K100" s="88"/>
      <c r="L100" s="89"/>
      <c r="M100" s="90"/>
      <c r="O100" s="84" t="s">
        <v>10</v>
      </c>
      <c r="P100" s="85" t="e">
        <f>'BASE 5j'!#REF!</f>
        <v>#REF!</v>
      </c>
      <c r="Q100" s="86" t="s">
        <v>43</v>
      </c>
      <c r="R100" s="86" t="s">
        <v>43</v>
      </c>
      <c r="S100" s="86" t="s">
        <v>43</v>
      </c>
      <c r="T100" s="87"/>
      <c r="U100" s="88"/>
      <c r="V100" s="88"/>
      <c r="W100" s="88"/>
      <c r="X100" s="89"/>
      <c r="Y100" s="90"/>
    </row>
    <row r="101" spans="3:28" s="60" customFormat="1" ht="18.75" customHeight="1" x14ac:dyDescent="0.25">
      <c r="C101" s="91">
        <f>+O78+3</f>
        <v>44347</v>
      </c>
      <c r="D101" s="92">
        <f>'BASE 5j'!E145</f>
        <v>0</v>
      </c>
      <c r="E101" s="93" t="s">
        <v>43</v>
      </c>
      <c r="F101" s="93" t="s">
        <v>43</v>
      </c>
      <c r="G101" s="93" t="s">
        <v>43</v>
      </c>
      <c r="H101" s="94"/>
      <c r="I101" s="95"/>
      <c r="J101" s="95"/>
      <c r="K101" s="95"/>
      <c r="L101" s="96"/>
      <c r="M101" s="97"/>
      <c r="O101" s="91">
        <f>+C121+3</f>
        <v>44354</v>
      </c>
      <c r="P101" s="92" t="e">
        <f>'BASE 5j'!#REF!</f>
        <v>#REF!</v>
      </c>
      <c r="Q101" s="93" t="s">
        <v>43</v>
      </c>
      <c r="R101" s="93" t="s">
        <v>43</v>
      </c>
      <c r="S101" s="93" t="s">
        <v>43</v>
      </c>
      <c r="T101" s="94"/>
      <c r="U101" s="95"/>
      <c r="V101" s="95"/>
      <c r="W101" s="95"/>
      <c r="X101" s="96"/>
      <c r="Y101" s="97"/>
      <c r="AB101" s="98"/>
    </row>
    <row r="102" spans="3:28" s="60" customFormat="1" ht="18.75" customHeight="1" x14ac:dyDescent="0.25">
      <c r="C102" s="97"/>
      <c r="D102" s="100">
        <f>'BASE 5j'!E147</f>
        <v>0</v>
      </c>
      <c r="E102" s="93" t="s">
        <v>43</v>
      </c>
      <c r="F102" s="93" t="s">
        <v>43</v>
      </c>
      <c r="G102" s="93" t="s">
        <v>43</v>
      </c>
      <c r="H102" s="94"/>
      <c r="I102" s="95"/>
      <c r="J102" s="95"/>
      <c r="K102" s="95"/>
      <c r="L102" s="96"/>
      <c r="M102" s="99"/>
      <c r="O102" s="97"/>
      <c r="P102" s="100" t="e">
        <f>'BASE 5j'!#REF!</f>
        <v>#REF!</v>
      </c>
      <c r="Q102" s="93" t="s">
        <v>43</v>
      </c>
      <c r="R102" s="93" t="s">
        <v>43</v>
      </c>
      <c r="S102" s="93" t="s">
        <v>43</v>
      </c>
      <c r="T102" s="94"/>
      <c r="U102" s="95"/>
      <c r="V102" s="95"/>
      <c r="W102" s="95"/>
      <c r="X102" s="96"/>
      <c r="Y102" s="99"/>
    </row>
    <row r="103" spans="3:28" s="60" customFormat="1" ht="18.75" customHeight="1" x14ac:dyDescent="0.25">
      <c r="C103" s="101"/>
      <c r="D103" s="100">
        <f>'BASE 5j'!E149</f>
        <v>0</v>
      </c>
      <c r="E103" s="93" t="s">
        <v>43</v>
      </c>
      <c r="F103" s="93" t="s">
        <v>43</v>
      </c>
      <c r="G103" s="93" t="s">
        <v>43</v>
      </c>
      <c r="H103" s="94"/>
      <c r="I103" s="95"/>
      <c r="J103" s="95"/>
      <c r="K103" s="95"/>
      <c r="L103" s="96"/>
      <c r="M103" s="99"/>
      <c r="O103" s="101"/>
      <c r="P103" s="100" t="e">
        <f>'BASE 5j'!#REF!</f>
        <v>#REF!</v>
      </c>
      <c r="Q103" s="93" t="s">
        <v>43</v>
      </c>
      <c r="R103" s="93" t="s">
        <v>43</v>
      </c>
      <c r="S103" s="93" t="s">
        <v>43</v>
      </c>
      <c r="T103" s="94"/>
      <c r="U103" s="95"/>
      <c r="V103" s="95"/>
      <c r="W103" s="95"/>
      <c r="X103" s="96"/>
      <c r="Y103" s="99"/>
    </row>
    <row r="104" spans="3:28" s="60" customFormat="1" ht="18.75" customHeight="1" x14ac:dyDescent="0.25">
      <c r="C104" s="102"/>
      <c r="D104" s="108">
        <f>'BASE 5j'!E151</f>
        <v>0</v>
      </c>
      <c r="E104" s="103" t="s">
        <v>43</v>
      </c>
      <c r="F104" s="103" t="s">
        <v>43</v>
      </c>
      <c r="G104" s="103" t="s">
        <v>43</v>
      </c>
      <c r="H104" s="104"/>
      <c r="I104" s="105"/>
      <c r="J104" s="105"/>
      <c r="K104" s="105"/>
      <c r="L104" s="106"/>
      <c r="M104" s="107"/>
      <c r="O104" s="102"/>
      <c r="P104" s="108" t="e">
        <f>'BASE 5j'!#REF!</f>
        <v>#REF!</v>
      </c>
      <c r="Q104" s="103" t="s">
        <v>43</v>
      </c>
      <c r="R104" s="103" t="s">
        <v>43</v>
      </c>
      <c r="S104" s="103" t="s">
        <v>43</v>
      </c>
      <c r="T104" s="104"/>
      <c r="U104" s="105"/>
      <c r="V104" s="105"/>
      <c r="W104" s="105"/>
      <c r="X104" s="106"/>
      <c r="Y104" s="107"/>
    </row>
    <row r="105" spans="3:28" s="60" customFormat="1" ht="19.5" customHeight="1" x14ac:dyDescent="0.25">
      <c r="C105" s="84" t="s">
        <v>11</v>
      </c>
      <c r="D105" s="85">
        <f>'BASE 5j'!G143</f>
        <v>0</v>
      </c>
      <c r="E105" s="86" t="s">
        <v>43</v>
      </c>
      <c r="F105" s="86" t="s">
        <v>43</v>
      </c>
      <c r="G105" s="86" t="s">
        <v>43</v>
      </c>
      <c r="H105" s="87"/>
      <c r="I105" s="88"/>
      <c r="J105" s="88"/>
      <c r="K105" s="88"/>
      <c r="L105" s="89"/>
      <c r="M105" s="109"/>
      <c r="O105" s="84" t="s">
        <v>11</v>
      </c>
      <c r="P105" s="85" t="e">
        <f>'BASE 5j'!#REF!</f>
        <v>#REF!</v>
      </c>
      <c r="Q105" s="86" t="s">
        <v>43</v>
      </c>
      <c r="R105" s="86" t="s">
        <v>43</v>
      </c>
      <c r="S105" s="86" t="s">
        <v>43</v>
      </c>
      <c r="T105" s="87"/>
      <c r="U105" s="88"/>
      <c r="V105" s="88"/>
      <c r="W105" s="88"/>
      <c r="X105" s="89"/>
      <c r="Y105" s="109"/>
    </row>
    <row r="106" spans="3:28" s="60" customFormat="1" ht="19.5" customHeight="1" x14ac:dyDescent="0.25">
      <c r="C106" s="91">
        <f>+C101+1</f>
        <v>44348</v>
      </c>
      <c r="D106" s="92">
        <f>'BASE 5j'!G145</f>
        <v>0</v>
      </c>
      <c r="E106" s="93" t="s">
        <v>43</v>
      </c>
      <c r="F106" s="93" t="s">
        <v>43</v>
      </c>
      <c r="G106" s="93" t="s">
        <v>43</v>
      </c>
      <c r="H106" s="94"/>
      <c r="I106" s="95"/>
      <c r="J106" s="95"/>
      <c r="K106" s="95"/>
      <c r="L106" s="96"/>
      <c r="M106" s="99"/>
      <c r="O106" s="91">
        <f>+O101+1</f>
        <v>44355</v>
      </c>
      <c r="P106" s="92" t="e">
        <f>'BASE 5j'!#REF!</f>
        <v>#REF!</v>
      </c>
      <c r="Q106" s="93" t="s">
        <v>43</v>
      </c>
      <c r="R106" s="93" t="s">
        <v>43</v>
      </c>
      <c r="S106" s="93" t="s">
        <v>43</v>
      </c>
      <c r="T106" s="94"/>
      <c r="U106" s="95"/>
      <c r="V106" s="95"/>
      <c r="W106" s="95"/>
      <c r="X106" s="96"/>
      <c r="Y106" s="99"/>
    </row>
    <row r="107" spans="3:28" s="60" customFormat="1" ht="19.5" customHeight="1" x14ac:dyDescent="0.25">
      <c r="C107" s="97"/>
      <c r="D107" s="100">
        <f>'BASE 5j'!G147</f>
        <v>0</v>
      </c>
      <c r="E107" s="93" t="s">
        <v>43</v>
      </c>
      <c r="F107" s="93" t="s">
        <v>43</v>
      </c>
      <c r="G107" s="93" t="s">
        <v>43</v>
      </c>
      <c r="H107" s="94"/>
      <c r="I107" s="95"/>
      <c r="J107" s="95"/>
      <c r="K107" s="95"/>
      <c r="L107" s="96"/>
      <c r="M107" s="99"/>
      <c r="O107" s="97"/>
      <c r="P107" s="100" t="e">
        <f>'BASE 5j'!#REF!</f>
        <v>#REF!</v>
      </c>
      <c r="Q107" s="93" t="s">
        <v>43</v>
      </c>
      <c r="R107" s="93" t="s">
        <v>43</v>
      </c>
      <c r="S107" s="93" t="s">
        <v>43</v>
      </c>
      <c r="T107" s="94"/>
      <c r="U107" s="95"/>
      <c r="V107" s="95"/>
      <c r="W107" s="95"/>
      <c r="X107" s="96"/>
      <c r="Y107" s="99"/>
    </row>
    <row r="108" spans="3:28" s="60" customFormat="1" ht="19.5" customHeight="1" x14ac:dyDescent="0.25">
      <c r="C108" s="101"/>
      <c r="D108" s="100">
        <f>'BASE 5j'!G149</f>
        <v>0</v>
      </c>
      <c r="E108" s="93" t="s">
        <v>43</v>
      </c>
      <c r="F108" s="93" t="s">
        <v>43</v>
      </c>
      <c r="G108" s="93" t="s">
        <v>43</v>
      </c>
      <c r="H108" s="94"/>
      <c r="I108" s="95"/>
      <c r="J108" s="95"/>
      <c r="K108" s="95"/>
      <c r="L108" s="96"/>
      <c r="M108" s="99"/>
      <c r="O108" s="101"/>
      <c r="P108" s="100" t="e">
        <f>'BASE 5j'!#REF!</f>
        <v>#REF!</v>
      </c>
      <c r="Q108" s="93" t="s">
        <v>43</v>
      </c>
      <c r="R108" s="93" t="s">
        <v>43</v>
      </c>
      <c r="S108" s="93" t="s">
        <v>43</v>
      </c>
      <c r="T108" s="94"/>
      <c r="U108" s="95"/>
      <c r="V108" s="95"/>
      <c r="W108" s="95"/>
      <c r="X108" s="96"/>
      <c r="Y108" s="99"/>
    </row>
    <row r="109" spans="3:28" s="60" customFormat="1" ht="19.5" customHeight="1" x14ac:dyDescent="0.25">
      <c r="C109" s="102"/>
      <c r="D109" s="108">
        <f>'BASE 5j'!G151</f>
        <v>0</v>
      </c>
      <c r="E109" s="103" t="s">
        <v>43</v>
      </c>
      <c r="F109" s="103" t="s">
        <v>43</v>
      </c>
      <c r="G109" s="103" t="s">
        <v>43</v>
      </c>
      <c r="H109" s="104"/>
      <c r="I109" s="105"/>
      <c r="J109" s="105"/>
      <c r="K109" s="105"/>
      <c r="L109" s="106"/>
      <c r="M109" s="107"/>
      <c r="O109" s="102"/>
      <c r="P109" s="108" t="e">
        <f>'BASE 5j'!#REF!</f>
        <v>#REF!</v>
      </c>
      <c r="Q109" s="103" t="s">
        <v>43</v>
      </c>
      <c r="R109" s="103" t="s">
        <v>43</v>
      </c>
      <c r="S109" s="103" t="s">
        <v>43</v>
      </c>
      <c r="T109" s="104"/>
      <c r="U109" s="105"/>
      <c r="V109" s="105"/>
      <c r="W109" s="105"/>
      <c r="X109" s="106"/>
      <c r="Y109" s="107"/>
    </row>
    <row r="110" spans="3:28" s="60" customFormat="1" ht="18.75" customHeight="1" x14ac:dyDescent="0.25">
      <c r="C110" s="84" t="s">
        <v>12</v>
      </c>
      <c r="D110" s="85">
        <f>'BASE 5j'!I143</f>
        <v>0</v>
      </c>
      <c r="E110" s="86" t="s">
        <v>43</v>
      </c>
      <c r="F110" s="86" t="s">
        <v>43</v>
      </c>
      <c r="G110" s="86" t="s">
        <v>43</v>
      </c>
      <c r="H110" s="87"/>
      <c r="I110" s="88"/>
      <c r="J110" s="88"/>
      <c r="K110" s="88"/>
      <c r="L110" s="89"/>
      <c r="M110" s="109"/>
      <c r="O110" s="84" t="s">
        <v>12</v>
      </c>
      <c r="P110" s="85" t="e">
        <f>'BASE 5j'!#REF!</f>
        <v>#REF!</v>
      </c>
      <c r="Q110" s="86" t="s">
        <v>43</v>
      </c>
      <c r="R110" s="86" t="s">
        <v>43</v>
      </c>
      <c r="S110" s="86" t="s">
        <v>43</v>
      </c>
      <c r="T110" s="87"/>
      <c r="U110" s="88"/>
      <c r="V110" s="88"/>
      <c r="W110" s="88"/>
      <c r="X110" s="89"/>
      <c r="Y110" s="109"/>
    </row>
    <row r="111" spans="3:28" s="60" customFormat="1" ht="18.75" customHeight="1" x14ac:dyDescent="0.25">
      <c r="C111" s="91">
        <f>+C106+1</f>
        <v>44349</v>
      </c>
      <c r="D111" s="92">
        <f>'BASE 5j'!I145</f>
        <v>0</v>
      </c>
      <c r="E111" s="93" t="s">
        <v>43</v>
      </c>
      <c r="F111" s="93" t="s">
        <v>43</v>
      </c>
      <c r="G111" s="93" t="s">
        <v>43</v>
      </c>
      <c r="H111" s="94"/>
      <c r="I111" s="95"/>
      <c r="J111" s="95"/>
      <c r="K111" s="95"/>
      <c r="L111" s="96"/>
      <c r="M111" s="99"/>
      <c r="O111" s="91">
        <f>+O106+1</f>
        <v>44356</v>
      </c>
      <c r="P111" s="92" t="e">
        <f>'BASE 5j'!#REF!</f>
        <v>#REF!</v>
      </c>
      <c r="Q111" s="93" t="s">
        <v>43</v>
      </c>
      <c r="R111" s="93" t="s">
        <v>43</v>
      </c>
      <c r="S111" s="93" t="s">
        <v>43</v>
      </c>
      <c r="T111" s="94"/>
      <c r="U111" s="95"/>
      <c r="V111" s="95"/>
      <c r="W111" s="95"/>
      <c r="X111" s="96"/>
      <c r="Y111" s="99"/>
    </row>
    <row r="112" spans="3:28" s="60" customFormat="1" ht="18.75" customHeight="1" x14ac:dyDescent="0.25">
      <c r="C112" s="97"/>
      <c r="D112" s="100">
        <f>'BASE 5j'!I147</f>
        <v>0</v>
      </c>
      <c r="E112" s="93" t="s">
        <v>43</v>
      </c>
      <c r="F112" s="93" t="s">
        <v>43</v>
      </c>
      <c r="G112" s="93" t="s">
        <v>43</v>
      </c>
      <c r="H112" s="94"/>
      <c r="I112" s="95"/>
      <c r="J112" s="95"/>
      <c r="K112" s="95"/>
      <c r="L112" s="96"/>
      <c r="M112" s="99"/>
      <c r="O112" s="97"/>
      <c r="P112" s="100" t="e">
        <f>'BASE 5j'!#REF!</f>
        <v>#REF!</v>
      </c>
      <c r="Q112" s="93" t="s">
        <v>43</v>
      </c>
      <c r="R112" s="93" t="s">
        <v>43</v>
      </c>
      <c r="S112" s="93" t="s">
        <v>43</v>
      </c>
      <c r="T112" s="94"/>
      <c r="U112" s="95"/>
      <c r="V112" s="95"/>
      <c r="W112" s="95"/>
      <c r="X112" s="96"/>
      <c r="Y112" s="99"/>
    </row>
    <row r="113" spans="3:25" s="60" customFormat="1" ht="18.75" customHeight="1" x14ac:dyDescent="0.25">
      <c r="C113" s="101"/>
      <c r="D113" s="100">
        <f>'BASE 5j'!I149</f>
        <v>0</v>
      </c>
      <c r="E113" s="93" t="s">
        <v>43</v>
      </c>
      <c r="F113" s="93" t="s">
        <v>43</v>
      </c>
      <c r="G113" s="93" t="s">
        <v>43</v>
      </c>
      <c r="H113" s="94"/>
      <c r="I113" s="95"/>
      <c r="J113" s="95"/>
      <c r="K113" s="95"/>
      <c r="L113" s="96"/>
      <c r="M113" s="97"/>
      <c r="O113" s="101"/>
      <c r="P113" s="100" t="e">
        <f>'BASE 5j'!#REF!</f>
        <v>#REF!</v>
      </c>
      <c r="Q113" s="93" t="s">
        <v>43</v>
      </c>
      <c r="R113" s="93" t="s">
        <v>43</v>
      </c>
      <c r="S113" s="93" t="s">
        <v>43</v>
      </c>
      <c r="T113" s="94"/>
      <c r="U113" s="95"/>
      <c r="V113" s="95"/>
      <c r="W113" s="95"/>
      <c r="X113" s="96"/>
      <c r="Y113" s="97"/>
    </row>
    <row r="114" spans="3:25" s="60" customFormat="1" ht="18.75" customHeight="1" x14ac:dyDescent="0.25">
      <c r="C114" s="102"/>
      <c r="D114" s="108">
        <f>'BASE 5j'!I151</f>
        <v>0</v>
      </c>
      <c r="E114" s="103" t="s">
        <v>43</v>
      </c>
      <c r="F114" s="103" t="s">
        <v>43</v>
      </c>
      <c r="G114" s="103" t="s">
        <v>43</v>
      </c>
      <c r="H114" s="104"/>
      <c r="I114" s="105"/>
      <c r="J114" s="105"/>
      <c r="K114" s="105"/>
      <c r="L114" s="106"/>
      <c r="M114" s="110"/>
      <c r="O114" s="102"/>
      <c r="P114" s="108" t="e">
        <f>'BASE 5j'!#REF!</f>
        <v>#REF!</v>
      </c>
      <c r="Q114" s="103" t="s">
        <v>43</v>
      </c>
      <c r="R114" s="103" t="s">
        <v>43</v>
      </c>
      <c r="S114" s="103" t="s">
        <v>43</v>
      </c>
      <c r="T114" s="104"/>
      <c r="U114" s="105"/>
      <c r="V114" s="105"/>
      <c r="W114" s="105"/>
      <c r="X114" s="106"/>
      <c r="Y114" s="110"/>
    </row>
    <row r="115" spans="3:25" s="60" customFormat="1" ht="22.5" customHeight="1" x14ac:dyDescent="0.25">
      <c r="C115" s="84" t="s">
        <v>13</v>
      </c>
      <c r="D115" s="85">
        <f>'BASE 5j'!K143</f>
        <v>0</v>
      </c>
      <c r="E115" s="86" t="s">
        <v>43</v>
      </c>
      <c r="F115" s="86" t="s">
        <v>43</v>
      </c>
      <c r="G115" s="86" t="s">
        <v>43</v>
      </c>
      <c r="H115" s="87"/>
      <c r="I115" s="88"/>
      <c r="J115" s="88"/>
      <c r="K115" s="88"/>
      <c r="L115" s="89"/>
      <c r="M115" s="109"/>
      <c r="O115" s="84" t="s">
        <v>13</v>
      </c>
      <c r="P115" s="85" t="e">
        <f>'BASE 5j'!#REF!</f>
        <v>#REF!</v>
      </c>
      <c r="Q115" s="86" t="s">
        <v>43</v>
      </c>
      <c r="R115" s="86" t="s">
        <v>43</v>
      </c>
      <c r="S115" s="86" t="s">
        <v>43</v>
      </c>
      <c r="T115" s="87"/>
      <c r="U115" s="88"/>
      <c r="V115" s="88"/>
      <c r="W115" s="88"/>
      <c r="X115" s="89"/>
      <c r="Y115" s="109"/>
    </row>
    <row r="116" spans="3:25" s="60" customFormat="1" ht="22.5" customHeight="1" x14ac:dyDescent="0.25">
      <c r="C116" s="91">
        <f>+C111+1</f>
        <v>44350</v>
      </c>
      <c r="D116" s="92">
        <f>'BASE 5j'!K145</f>
        <v>0</v>
      </c>
      <c r="E116" s="93" t="s">
        <v>43</v>
      </c>
      <c r="F116" s="93" t="s">
        <v>43</v>
      </c>
      <c r="G116" s="93" t="s">
        <v>43</v>
      </c>
      <c r="H116" s="94"/>
      <c r="I116" s="95"/>
      <c r="J116" s="95"/>
      <c r="K116" s="95"/>
      <c r="L116" s="96"/>
      <c r="M116" s="99"/>
      <c r="O116" s="91">
        <f>+O111+1</f>
        <v>44357</v>
      </c>
      <c r="P116" s="92" t="e">
        <f>'BASE 5j'!#REF!</f>
        <v>#REF!</v>
      </c>
      <c r="Q116" s="93" t="s">
        <v>43</v>
      </c>
      <c r="R116" s="93" t="s">
        <v>43</v>
      </c>
      <c r="S116" s="93" t="s">
        <v>43</v>
      </c>
      <c r="T116" s="94"/>
      <c r="U116" s="95"/>
      <c r="V116" s="95"/>
      <c r="W116" s="95"/>
      <c r="X116" s="96"/>
      <c r="Y116" s="99"/>
    </row>
    <row r="117" spans="3:25" s="60" customFormat="1" ht="22.5" customHeight="1" x14ac:dyDescent="0.25">
      <c r="C117" s="97"/>
      <c r="D117" s="100">
        <f>'BASE 5j'!K147</f>
        <v>0</v>
      </c>
      <c r="E117" s="93" t="s">
        <v>43</v>
      </c>
      <c r="F117" s="93" t="s">
        <v>43</v>
      </c>
      <c r="G117" s="93" t="s">
        <v>43</v>
      </c>
      <c r="H117" s="94"/>
      <c r="I117" s="95"/>
      <c r="J117" s="95"/>
      <c r="K117" s="95"/>
      <c r="L117" s="96"/>
      <c r="M117" s="99"/>
      <c r="O117" s="97"/>
      <c r="P117" s="92"/>
      <c r="Q117" s="93" t="s">
        <v>43</v>
      </c>
      <c r="R117" s="93" t="s">
        <v>43</v>
      </c>
      <c r="S117" s="93" t="s">
        <v>43</v>
      </c>
      <c r="T117" s="94"/>
      <c r="U117" s="95"/>
      <c r="V117" s="95"/>
      <c r="W117" s="95"/>
      <c r="X117" s="96"/>
      <c r="Y117" s="99"/>
    </row>
    <row r="118" spans="3:25" s="60" customFormat="1" ht="22.5" customHeight="1" x14ac:dyDescent="0.25">
      <c r="C118" s="101"/>
      <c r="D118" s="100">
        <f>'BASE 5j'!K149</f>
        <v>0</v>
      </c>
      <c r="E118" s="93" t="s">
        <v>43</v>
      </c>
      <c r="F118" s="93" t="s">
        <v>43</v>
      </c>
      <c r="G118" s="93" t="s">
        <v>43</v>
      </c>
      <c r="H118" s="94"/>
      <c r="I118" s="95"/>
      <c r="J118" s="95"/>
      <c r="K118" s="95"/>
      <c r="L118" s="96"/>
      <c r="M118" s="97"/>
      <c r="O118" s="101"/>
      <c r="P118" s="100" t="e">
        <f>'BASE 5j'!#REF!</f>
        <v>#REF!</v>
      </c>
      <c r="Q118" s="93" t="s">
        <v>43</v>
      </c>
      <c r="R118" s="93" t="s">
        <v>43</v>
      </c>
      <c r="S118" s="93" t="s">
        <v>43</v>
      </c>
      <c r="T118" s="94"/>
      <c r="U118" s="95"/>
      <c r="V118" s="95"/>
      <c r="W118" s="95"/>
      <c r="X118" s="96"/>
      <c r="Y118" s="97"/>
    </row>
    <row r="119" spans="3:25" s="60" customFormat="1" ht="22.5" customHeight="1" x14ac:dyDescent="0.25">
      <c r="C119" s="102"/>
      <c r="D119" s="108">
        <f>'BASE 5j'!K151</f>
        <v>0</v>
      </c>
      <c r="E119" s="103" t="s">
        <v>43</v>
      </c>
      <c r="F119" s="103" t="s">
        <v>43</v>
      </c>
      <c r="G119" s="103" t="s">
        <v>43</v>
      </c>
      <c r="H119" s="104"/>
      <c r="I119" s="105"/>
      <c r="J119" s="105"/>
      <c r="K119" s="105"/>
      <c r="L119" s="106"/>
      <c r="M119" s="110"/>
      <c r="O119" s="102"/>
      <c r="P119" s="108" t="e">
        <f>'BASE 5j'!#REF!</f>
        <v>#REF!</v>
      </c>
      <c r="Q119" s="103" t="s">
        <v>43</v>
      </c>
      <c r="R119" s="103" t="s">
        <v>43</v>
      </c>
      <c r="S119" s="103" t="s">
        <v>43</v>
      </c>
      <c r="T119" s="104"/>
      <c r="U119" s="105"/>
      <c r="V119" s="105"/>
      <c r="W119" s="105"/>
      <c r="X119" s="106"/>
      <c r="Y119" s="110"/>
    </row>
    <row r="120" spans="3:25" s="60" customFormat="1" ht="20.25" customHeight="1" x14ac:dyDescent="0.25">
      <c r="C120" s="84" t="s">
        <v>14</v>
      </c>
      <c r="D120" s="85">
        <f>'BASE 5j'!M145</f>
        <v>0</v>
      </c>
      <c r="E120" s="86" t="s">
        <v>43</v>
      </c>
      <c r="F120" s="86" t="s">
        <v>43</v>
      </c>
      <c r="G120" s="86" t="s">
        <v>43</v>
      </c>
      <c r="H120" s="87"/>
      <c r="I120" s="88"/>
      <c r="J120" s="88"/>
      <c r="K120" s="88"/>
      <c r="L120" s="89"/>
      <c r="M120" s="109"/>
      <c r="O120" s="84" t="s">
        <v>14</v>
      </c>
      <c r="P120" s="85" t="e">
        <f>'BASE 5j'!#REF!</f>
        <v>#REF!</v>
      </c>
      <c r="Q120" s="86" t="s">
        <v>43</v>
      </c>
      <c r="R120" s="86" t="s">
        <v>43</v>
      </c>
      <c r="S120" s="86" t="s">
        <v>43</v>
      </c>
      <c r="T120" s="87"/>
      <c r="U120" s="88"/>
      <c r="V120" s="88"/>
      <c r="W120" s="88"/>
      <c r="X120" s="89"/>
      <c r="Y120" s="109"/>
    </row>
    <row r="121" spans="3:25" s="60" customFormat="1" ht="20.25" customHeight="1" x14ac:dyDescent="0.25">
      <c r="C121" s="91">
        <f>+C116+1</f>
        <v>44351</v>
      </c>
      <c r="D121" s="92">
        <f>'BASE 5j'!M145</f>
        <v>0</v>
      </c>
      <c r="E121" s="93" t="s">
        <v>43</v>
      </c>
      <c r="F121" s="93" t="s">
        <v>43</v>
      </c>
      <c r="G121" s="93" t="s">
        <v>43</v>
      </c>
      <c r="H121" s="94"/>
      <c r="I121" s="95"/>
      <c r="J121" s="95"/>
      <c r="K121" s="95"/>
      <c r="L121" s="96"/>
      <c r="M121" s="99"/>
      <c r="O121" s="91">
        <f>+O116+1</f>
        <v>44358</v>
      </c>
      <c r="P121" s="92" t="e">
        <f>'BASE 5j'!#REF!</f>
        <v>#REF!</v>
      </c>
      <c r="Q121" s="93" t="s">
        <v>43</v>
      </c>
      <c r="R121" s="93" t="s">
        <v>43</v>
      </c>
      <c r="S121" s="93" t="s">
        <v>43</v>
      </c>
      <c r="T121" s="94"/>
      <c r="U121" s="95"/>
      <c r="V121" s="95"/>
      <c r="W121" s="95"/>
      <c r="X121" s="96"/>
      <c r="Y121" s="99"/>
    </row>
    <row r="122" spans="3:25" s="60" customFormat="1" ht="20.25" customHeight="1" x14ac:dyDescent="0.25">
      <c r="C122" s="97"/>
      <c r="D122" s="100">
        <f>'BASE 5j'!M147</f>
        <v>0</v>
      </c>
      <c r="E122" s="93" t="s">
        <v>43</v>
      </c>
      <c r="F122" s="93" t="s">
        <v>43</v>
      </c>
      <c r="G122" s="93" t="s">
        <v>43</v>
      </c>
      <c r="H122" s="94"/>
      <c r="I122" s="95"/>
      <c r="J122" s="95"/>
      <c r="K122" s="95"/>
      <c r="L122" s="96"/>
      <c r="M122" s="99"/>
      <c r="O122" s="97"/>
      <c r="P122" s="100"/>
      <c r="Q122" s="93" t="s">
        <v>43</v>
      </c>
      <c r="R122" s="93" t="s">
        <v>43</v>
      </c>
      <c r="S122" s="93" t="s">
        <v>43</v>
      </c>
      <c r="T122" s="94"/>
      <c r="U122" s="95"/>
      <c r="V122" s="95"/>
      <c r="W122" s="95"/>
      <c r="X122" s="96"/>
      <c r="Y122" s="99"/>
    </row>
    <row r="123" spans="3:25" s="60" customFormat="1" ht="20.25" customHeight="1" x14ac:dyDescent="0.25">
      <c r="C123" s="101"/>
      <c r="D123" s="100">
        <f>'BASE 5j'!M149</f>
        <v>0</v>
      </c>
      <c r="E123" s="93" t="s">
        <v>43</v>
      </c>
      <c r="F123" s="93" t="s">
        <v>43</v>
      </c>
      <c r="G123" s="93" t="s">
        <v>43</v>
      </c>
      <c r="H123" s="94"/>
      <c r="I123" s="95"/>
      <c r="J123" s="95"/>
      <c r="K123" s="95"/>
      <c r="L123" s="96"/>
      <c r="M123" s="97"/>
      <c r="O123" s="101"/>
      <c r="P123" s="100" t="e">
        <f>'BASE 5j'!#REF!</f>
        <v>#REF!</v>
      </c>
      <c r="Q123" s="93" t="s">
        <v>43</v>
      </c>
      <c r="R123" s="93" t="s">
        <v>43</v>
      </c>
      <c r="S123" s="93" t="s">
        <v>43</v>
      </c>
      <c r="T123" s="94"/>
      <c r="U123" s="95"/>
      <c r="V123" s="95"/>
      <c r="W123" s="95"/>
      <c r="X123" s="96"/>
      <c r="Y123" s="97"/>
    </row>
    <row r="124" spans="3:25" s="60" customFormat="1" ht="20.25" customHeight="1" x14ac:dyDescent="0.25">
      <c r="C124" s="102"/>
      <c r="D124" s="108">
        <f>'BASE 5j'!M151</f>
        <v>0</v>
      </c>
      <c r="E124" s="103" t="s">
        <v>43</v>
      </c>
      <c r="F124" s="103" t="s">
        <v>43</v>
      </c>
      <c r="G124" s="103" t="s">
        <v>43</v>
      </c>
      <c r="H124" s="104"/>
      <c r="I124" s="105"/>
      <c r="J124" s="105"/>
      <c r="K124" s="105"/>
      <c r="L124" s="106"/>
      <c r="M124" s="110"/>
      <c r="O124" s="102"/>
      <c r="P124" s="108" t="e">
        <f>'BASE 5j'!#REF!</f>
        <v>#REF!</v>
      </c>
      <c r="Q124" s="103" t="s">
        <v>43</v>
      </c>
      <c r="R124" s="103" t="s">
        <v>43</v>
      </c>
      <c r="S124" s="103" t="s">
        <v>43</v>
      </c>
      <c r="T124" s="104"/>
      <c r="U124" s="105"/>
      <c r="V124" s="105"/>
      <c r="W124" s="105"/>
      <c r="X124" s="106"/>
      <c r="Y124" s="110"/>
    </row>
    <row r="125" spans="3:25" x14ac:dyDescent="0.25">
      <c r="C125" s="213" t="s">
        <v>44</v>
      </c>
      <c r="D125" s="213"/>
      <c r="E125" s="213"/>
      <c r="F125" s="213"/>
      <c r="G125" s="213"/>
      <c r="H125" s="213"/>
      <c r="I125" s="213"/>
      <c r="J125" s="213"/>
      <c r="K125" s="213"/>
      <c r="L125" s="213"/>
      <c r="M125" s="213"/>
      <c r="O125" s="213" t="s">
        <v>44</v>
      </c>
      <c r="P125" s="213"/>
      <c r="Q125" s="213"/>
      <c r="R125" s="213"/>
      <c r="S125" s="213"/>
      <c r="T125" s="213"/>
      <c r="U125" s="213"/>
      <c r="V125" s="213"/>
      <c r="W125" s="213"/>
      <c r="X125" s="213"/>
      <c r="Y125" s="213"/>
    </row>
    <row r="126" spans="3:25" ht="12.75" customHeight="1" x14ac:dyDescent="0.25">
      <c r="C126" s="112"/>
      <c r="D126" s="112"/>
      <c r="E126" s="112"/>
      <c r="F126" s="112"/>
      <c r="G126" s="112"/>
      <c r="H126" s="112"/>
      <c r="I126" s="112"/>
      <c r="J126" s="112"/>
      <c r="K126" s="112"/>
      <c r="L126" s="112"/>
      <c r="M126" s="112"/>
      <c r="O126" s="112"/>
      <c r="P126" s="112"/>
      <c r="Q126" s="112"/>
      <c r="R126" s="112"/>
      <c r="S126" s="112"/>
      <c r="T126" s="112"/>
      <c r="U126" s="112"/>
      <c r="V126" s="112"/>
      <c r="W126" s="112"/>
      <c r="X126" s="112"/>
      <c r="Y126" s="112"/>
    </row>
    <row r="127" spans="3:25" x14ac:dyDescent="0.25">
      <c r="C127" s="214" t="s">
        <v>45</v>
      </c>
      <c r="D127" s="214"/>
      <c r="E127" s="214"/>
      <c r="F127" s="214"/>
      <c r="G127" s="214"/>
      <c r="H127" s="214"/>
      <c r="I127" s="214"/>
      <c r="J127" s="214"/>
      <c r="K127" s="214"/>
      <c r="L127" s="214"/>
      <c r="M127" s="214"/>
      <c r="O127" s="214" t="s">
        <v>45</v>
      </c>
      <c r="P127" s="214"/>
      <c r="Q127" s="214"/>
      <c r="R127" s="214"/>
      <c r="S127" s="214"/>
      <c r="T127" s="214"/>
      <c r="U127" s="214"/>
      <c r="V127" s="214"/>
      <c r="W127" s="214"/>
      <c r="X127" s="214"/>
      <c r="Y127" s="214"/>
    </row>
    <row r="128" spans="3:25" ht="34.5" customHeight="1" x14ac:dyDescent="0.25">
      <c r="C128" s="215"/>
      <c r="D128" s="215"/>
      <c r="E128" s="215"/>
      <c r="F128" s="215"/>
      <c r="G128" s="215"/>
      <c r="H128" s="215"/>
      <c r="I128" s="215"/>
      <c r="J128" s="215"/>
      <c r="K128" s="215"/>
      <c r="L128" s="215"/>
      <c r="M128" s="215"/>
      <c r="O128" s="215"/>
      <c r="P128" s="215"/>
      <c r="Q128" s="215"/>
      <c r="R128" s="215"/>
      <c r="S128" s="215"/>
      <c r="T128" s="215"/>
      <c r="U128" s="215"/>
      <c r="V128" s="215"/>
      <c r="W128" s="215"/>
      <c r="X128" s="215"/>
      <c r="Y128" s="215"/>
    </row>
    <row r="129" spans="3:25" hidden="1" x14ac:dyDescent="0.25"/>
    <row r="130" spans="3:25" ht="54" hidden="1" customHeight="1" x14ac:dyDescent="0.25">
      <c r="C130" s="62"/>
      <c r="D130" s="63"/>
      <c r="E130" s="64"/>
      <c r="F130" s="64"/>
      <c r="G130" s="64"/>
      <c r="H130" s="64"/>
      <c r="I130" s="64"/>
      <c r="J130" s="64"/>
      <c r="K130" s="64"/>
      <c r="L130" s="64"/>
      <c r="M130" s="65" t="s">
        <v>47</v>
      </c>
      <c r="O130" s="62"/>
      <c r="P130" s="63"/>
      <c r="Q130" s="64"/>
      <c r="R130" s="64"/>
      <c r="S130" s="64"/>
      <c r="T130" s="64"/>
      <c r="U130" s="64"/>
      <c r="V130" s="64"/>
      <c r="W130" s="64"/>
      <c r="X130" s="64"/>
      <c r="Y130" s="65" t="s">
        <v>47</v>
      </c>
    </row>
    <row r="131" spans="3:25" hidden="1" x14ac:dyDescent="0.25">
      <c r="C131" s="223"/>
      <c r="D131" s="223"/>
      <c r="E131" s="224"/>
      <c r="F131" s="224"/>
      <c r="G131" s="224"/>
      <c r="H131" s="224"/>
      <c r="I131" s="224"/>
      <c r="J131" s="224"/>
      <c r="K131" s="224"/>
      <c r="L131" s="224"/>
      <c r="M131" s="68"/>
      <c r="O131" s="223"/>
      <c r="P131" s="223"/>
      <c r="Q131" s="224"/>
      <c r="R131" s="224"/>
      <c r="S131" s="224"/>
      <c r="T131" s="224"/>
      <c r="U131" s="224"/>
      <c r="V131" s="224"/>
      <c r="W131" s="224"/>
      <c r="X131" s="224"/>
      <c r="Y131" s="68"/>
    </row>
    <row r="132" spans="3:25" hidden="1" x14ac:dyDescent="0.25">
      <c r="C132" s="223" t="str">
        <f>+C89</f>
        <v>Année 2020/2021</v>
      </c>
      <c r="D132" s="223"/>
      <c r="E132" s="224" t="str">
        <f>+CONCATENATE("Période ",$A$8)</f>
        <v>Période 2</v>
      </c>
      <c r="F132" s="224"/>
      <c r="G132" s="224"/>
      <c r="H132" s="224"/>
      <c r="I132" s="224"/>
      <c r="J132" s="224"/>
      <c r="K132" s="224"/>
      <c r="L132" s="224"/>
      <c r="M132" s="68" t="str">
        <f>+CONCATENATE("Semaine ",$A$6+4)</f>
        <v>Semaine 6</v>
      </c>
      <c r="O132" s="223" t="str">
        <f>+O89</f>
        <v>Année 2020/2021</v>
      </c>
      <c r="P132" s="223"/>
      <c r="Q132" s="224" t="str">
        <f>+CONCATENATE("Période ",$A$8)</f>
        <v>Période 2</v>
      </c>
      <c r="R132" s="224"/>
      <c r="S132" s="224"/>
      <c r="T132" s="224"/>
      <c r="U132" s="224"/>
      <c r="V132" s="224"/>
      <c r="W132" s="224"/>
      <c r="X132" s="224"/>
      <c r="Y132" s="68" t="str">
        <f>+CONCATENATE("Semaine ",$A$6+4)</f>
        <v>Semaine 6</v>
      </c>
    </row>
    <row r="133" spans="3:25" hidden="1" x14ac:dyDescent="0.25">
      <c r="C133" s="70"/>
      <c r="D133" s="70"/>
      <c r="E133" s="71"/>
      <c r="F133" s="71"/>
      <c r="G133" s="71"/>
      <c r="H133" s="71"/>
      <c r="I133" s="71"/>
      <c r="J133" s="71"/>
      <c r="K133" s="71"/>
      <c r="L133" s="71"/>
      <c r="M133" s="72"/>
      <c r="O133" s="118"/>
      <c r="P133" s="118"/>
      <c r="Q133" s="71"/>
      <c r="R133" s="71"/>
      <c r="S133" s="71"/>
      <c r="T133" s="71"/>
      <c r="U133" s="71"/>
      <c r="V133" s="71"/>
      <c r="W133" s="71"/>
      <c r="X133" s="71"/>
      <c r="Y133" s="72"/>
    </row>
    <row r="134" spans="3:25" ht="15.75" hidden="1" x14ac:dyDescent="0.25">
      <c r="C134" s="73" t="s">
        <v>26</v>
      </c>
      <c r="D134" s="220" t="s">
        <v>27</v>
      </c>
      <c r="E134" s="220"/>
      <c r="F134" s="220"/>
      <c r="G134" s="220"/>
      <c r="H134" s="220"/>
      <c r="I134" s="220"/>
      <c r="J134" s="220"/>
      <c r="K134" s="220"/>
      <c r="L134" s="220"/>
      <c r="M134" s="220"/>
      <c r="O134" s="73" t="s">
        <v>26</v>
      </c>
      <c r="P134" s="220" t="s">
        <v>27</v>
      </c>
      <c r="Q134" s="220"/>
      <c r="R134" s="220"/>
      <c r="S134" s="220"/>
      <c r="T134" s="220"/>
      <c r="U134" s="220"/>
      <c r="V134" s="220"/>
      <c r="W134" s="220"/>
      <c r="X134" s="220"/>
      <c r="Y134" s="220"/>
    </row>
    <row r="135" spans="3:25" hidden="1" x14ac:dyDescent="0.25"/>
    <row r="136" spans="3:25" ht="15.75" hidden="1" x14ac:dyDescent="0.25">
      <c r="C136" s="73" t="s">
        <v>29</v>
      </c>
      <c r="O136" s="73" t="s">
        <v>29</v>
      </c>
    </row>
    <row r="137" spans="3:25" hidden="1" x14ac:dyDescent="0.25"/>
    <row r="138" spans="3:25" ht="46.5" hidden="1" customHeight="1" x14ac:dyDescent="0.25">
      <c r="C138" s="221" t="s">
        <v>30</v>
      </c>
      <c r="D138" s="221"/>
      <c r="E138" s="221"/>
      <c r="F138" s="221"/>
      <c r="G138" s="221"/>
      <c r="H138" s="221"/>
      <c r="I138" s="221"/>
      <c r="J138" s="221"/>
      <c r="K138" s="221"/>
      <c r="L138" s="221"/>
      <c r="M138" s="221"/>
      <c r="O138" s="221" t="s">
        <v>30</v>
      </c>
      <c r="P138" s="221"/>
      <c r="Q138" s="221"/>
      <c r="R138" s="221"/>
      <c r="S138" s="221"/>
      <c r="T138" s="221"/>
      <c r="U138" s="221"/>
      <c r="V138" s="221"/>
      <c r="W138" s="221"/>
      <c r="X138" s="221"/>
      <c r="Y138" s="221"/>
    </row>
    <row r="139" spans="3:25" ht="8.25" hidden="1" customHeight="1" x14ac:dyDescent="0.25"/>
    <row r="140" spans="3:25" ht="15.75" hidden="1" x14ac:dyDescent="0.25">
      <c r="E140" s="75"/>
      <c r="F140" s="76"/>
      <c r="G140" s="77"/>
      <c r="H140" s="222" t="s">
        <v>31</v>
      </c>
      <c r="I140" s="222"/>
      <c r="J140" s="222"/>
      <c r="K140" s="222"/>
      <c r="L140" s="222"/>
      <c r="M140" s="222"/>
      <c r="Q140" s="75"/>
      <c r="R140" s="76"/>
      <c r="S140" s="77"/>
      <c r="T140" s="222" t="s">
        <v>31</v>
      </c>
      <c r="U140" s="222"/>
      <c r="V140" s="222"/>
      <c r="W140" s="222"/>
      <c r="X140" s="222"/>
      <c r="Y140" s="222"/>
    </row>
    <row r="141" spans="3:25" ht="38.25" hidden="1" customHeight="1" x14ac:dyDescent="0.25">
      <c r="E141" s="78"/>
      <c r="F141" s="79"/>
      <c r="G141" s="80"/>
      <c r="H141" s="216" t="s">
        <v>32</v>
      </c>
      <c r="I141" s="217" t="s">
        <v>33</v>
      </c>
      <c r="J141" s="217" t="s">
        <v>34</v>
      </c>
      <c r="K141" s="217" t="s">
        <v>35</v>
      </c>
      <c r="L141" s="218" t="s">
        <v>36</v>
      </c>
      <c r="M141" s="219" t="s">
        <v>37</v>
      </c>
      <c r="Q141" s="78"/>
      <c r="R141" s="79"/>
      <c r="S141" s="80"/>
      <c r="T141" s="216" t="s">
        <v>32</v>
      </c>
      <c r="U141" s="217" t="s">
        <v>33</v>
      </c>
      <c r="V141" s="217" t="s">
        <v>34</v>
      </c>
      <c r="W141" s="217" t="s">
        <v>35</v>
      </c>
      <c r="X141" s="218" t="s">
        <v>36</v>
      </c>
      <c r="Y141" s="219" t="s">
        <v>37</v>
      </c>
    </row>
    <row r="142" spans="3:25" ht="15.75" hidden="1" x14ac:dyDescent="0.25">
      <c r="C142" s="81" t="s">
        <v>38</v>
      </c>
      <c r="D142" s="82" t="s">
        <v>39</v>
      </c>
      <c r="E142" s="83" t="s">
        <v>40</v>
      </c>
      <c r="F142" s="83" t="s">
        <v>41</v>
      </c>
      <c r="G142" s="83" t="s">
        <v>42</v>
      </c>
      <c r="H142" s="216"/>
      <c r="I142" s="217"/>
      <c r="J142" s="217"/>
      <c r="K142" s="217"/>
      <c r="L142" s="218"/>
      <c r="M142" s="219"/>
      <c r="O142" s="81" t="s">
        <v>38</v>
      </c>
      <c r="P142" s="82" t="s">
        <v>39</v>
      </c>
      <c r="Q142" s="83" t="s">
        <v>40</v>
      </c>
      <c r="R142" s="83" t="s">
        <v>41</v>
      </c>
      <c r="S142" s="83" t="s">
        <v>42</v>
      </c>
      <c r="T142" s="216"/>
      <c r="U142" s="217"/>
      <c r="V142" s="217"/>
      <c r="W142" s="217"/>
      <c r="X142" s="218"/>
      <c r="Y142" s="219"/>
    </row>
    <row r="143" spans="3:25" ht="22.5" hidden="1" customHeight="1" x14ac:dyDescent="0.25">
      <c r="C143" s="84" t="s">
        <v>10</v>
      </c>
      <c r="D143" s="85" t="e">
        <f>'BASE 5j'!#REF!</f>
        <v>#REF!</v>
      </c>
      <c r="E143" s="86" t="s">
        <v>43</v>
      </c>
      <c r="F143" s="86" t="s">
        <v>43</v>
      </c>
      <c r="G143" s="86" t="s">
        <v>43</v>
      </c>
      <c r="H143" s="87"/>
      <c r="I143" s="88"/>
      <c r="J143" s="88"/>
      <c r="K143" s="88"/>
      <c r="L143" s="89"/>
      <c r="M143" s="90"/>
      <c r="N143" s="60"/>
      <c r="O143" s="84" t="s">
        <v>10</v>
      </c>
      <c r="P143" s="85" t="e">
        <f>'BASE 5j'!#REF!</f>
        <v>#REF!</v>
      </c>
      <c r="Q143" s="86" t="s">
        <v>43</v>
      </c>
      <c r="R143" s="86" t="s">
        <v>43</v>
      </c>
      <c r="S143" s="86" t="s">
        <v>43</v>
      </c>
      <c r="T143" s="87"/>
      <c r="U143" s="88"/>
      <c r="V143" s="88"/>
      <c r="W143" s="88"/>
      <c r="X143" s="89"/>
      <c r="Y143" s="90"/>
    </row>
    <row r="144" spans="3:25" ht="22.5" hidden="1" customHeight="1" x14ac:dyDescent="0.25">
      <c r="C144" s="91">
        <f>+O121+3</f>
        <v>44361</v>
      </c>
      <c r="D144" s="92" t="e">
        <f>'BASE 5j'!#REF!</f>
        <v>#REF!</v>
      </c>
      <c r="E144" s="93" t="s">
        <v>43</v>
      </c>
      <c r="F144" s="93" t="s">
        <v>43</v>
      </c>
      <c r="G144" s="93" t="s">
        <v>43</v>
      </c>
      <c r="H144" s="94"/>
      <c r="I144" s="95"/>
      <c r="J144" s="95"/>
      <c r="K144" s="95"/>
      <c r="L144" s="96"/>
      <c r="M144" s="97"/>
      <c r="N144" s="60"/>
      <c r="O144" s="91">
        <f>C164+3</f>
        <v>44368</v>
      </c>
      <c r="P144" s="92" t="e">
        <f>'BASE 5j'!#REF!</f>
        <v>#REF!</v>
      </c>
      <c r="Q144" s="93" t="s">
        <v>43</v>
      </c>
      <c r="R144" s="93" t="s">
        <v>43</v>
      </c>
      <c r="S144" s="93" t="s">
        <v>43</v>
      </c>
      <c r="T144" s="94"/>
      <c r="U144" s="95"/>
      <c r="V144" s="95"/>
      <c r="W144" s="95"/>
      <c r="X144" s="96"/>
      <c r="Y144" s="97"/>
    </row>
    <row r="145" spans="3:25" ht="22.5" hidden="1" customHeight="1" x14ac:dyDescent="0.25">
      <c r="C145" s="97"/>
      <c r="D145" s="100" t="e">
        <f>'BASE 5j'!#REF!</f>
        <v>#REF!</v>
      </c>
      <c r="E145" s="93" t="s">
        <v>43</v>
      </c>
      <c r="F145" s="93" t="s">
        <v>43</v>
      </c>
      <c r="G145" s="93" t="s">
        <v>43</v>
      </c>
      <c r="H145" s="94"/>
      <c r="I145" s="95"/>
      <c r="J145" s="95"/>
      <c r="K145" s="95"/>
      <c r="L145" s="96"/>
      <c r="M145" s="99"/>
      <c r="N145" s="60"/>
      <c r="O145" s="97"/>
      <c r="P145" s="92" t="e">
        <f>'BASE 5j'!#REF!</f>
        <v>#REF!</v>
      </c>
      <c r="Q145" s="93" t="s">
        <v>43</v>
      </c>
      <c r="R145" s="93" t="s">
        <v>43</v>
      </c>
      <c r="S145" s="93" t="s">
        <v>43</v>
      </c>
      <c r="T145" s="94"/>
      <c r="U145" s="95"/>
      <c r="V145" s="95"/>
      <c r="W145" s="95"/>
      <c r="X145" s="96"/>
      <c r="Y145" s="99"/>
    </row>
    <row r="146" spans="3:25" ht="22.5" hidden="1" customHeight="1" x14ac:dyDescent="0.25">
      <c r="C146" s="101"/>
      <c r="D146" s="100" t="e">
        <f>'BASE 5j'!#REF!</f>
        <v>#REF!</v>
      </c>
      <c r="E146" s="93" t="s">
        <v>43</v>
      </c>
      <c r="F146" s="93" t="s">
        <v>43</v>
      </c>
      <c r="G146" s="93" t="s">
        <v>43</v>
      </c>
      <c r="H146" s="94"/>
      <c r="I146" s="95"/>
      <c r="J146" s="95"/>
      <c r="K146" s="95"/>
      <c r="L146" s="96"/>
      <c r="M146" s="99"/>
      <c r="N146" s="60"/>
      <c r="O146" s="101"/>
      <c r="P146" s="92" t="e">
        <f>'BASE 5j'!#REF!</f>
        <v>#REF!</v>
      </c>
      <c r="Q146" s="93" t="s">
        <v>43</v>
      </c>
      <c r="R146" s="93" t="s">
        <v>43</v>
      </c>
      <c r="S146" s="93" t="s">
        <v>43</v>
      </c>
      <c r="T146" s="94"/>
      <c r="U146" s="95"/>
      <c r="V146" s="95"/>
      <c r="W146" s="95"/>
      <c r="X146" s="96"/>
      <c r="Y146" s="99"/>
    </row>
    <row r="147" spans="3:25" ht="22.5" hidden="1" customHeight="1" x14ac:dyDescent="0.25">
      <c r="C147" s="102"/>
      <c r="D147" s="108" t="e">
        <f>'BASE 5j'!#REF!</f>
        <v>#REF!</v>
      </c>
      <c r="E147" s="103" t="s">
        <v>43</v>
      </c>
      <c r="F147" s="103" t="s">
        <v>43</v>
      </c>
      <c r="G147" s="103" t="s">
        <v>43</v>
      </c>
      <c r="H147" s="104"/>
      <c r="I147" s="105"/>
      <c r="J147" s="105"/>
      <c r="K147" s="105"/>
      <c r="L147" s="106"/>
      <c r="M147" s="107"/>
      <c r="N147" s="60"/>
      <c r="O147" s="102"/>
      <c r="P147" s="121" t="e">
        <f>'BASE 5j'!#REF!</f>
        <v>#REF!</v>
      </c>
      <c r="Q147" s="103" t="s">
        <v>43</v>
      </c>
      <c r="R147" s="103" t="s">
        <v>43</v>
      </c>
      <c r="S147" s="103" t="s">
        <v>43</v>
      </c>
      <c r="T147" s="104"/>
      <c r="U147" s="105"/>
      <c r="V147" s="105"/>
      <c r="W147" s="105"/>
      <c r="X147" s="106"/>
      <c r="Y147" s="107"/>
    </row>
    <row r="148" spans="3:25" ht="22.5" hidden="1" customHeight="1" x14ac:dyDescent="0.25">
      <c r="C148" s="84" t="s">
        <v>11</v>
      </c>
      <c r="D148" s="85" t="e">
        <f>'BASE 5j'!#REF!</f>
        <v>#REF!</v>
      </c>
      <c r="E148" s="86" t="s">
        <v>43</v>
      </c>
      <c r="F148" s="86" t="s">
        <v>43</v>
      </c>
      <c r="G148" s="86" t="s">
        <v>43</v>
      </c>
      <c r="H148" s="87"/>
      <c r="I148" s="88"/>
      <c r="J148" s="88"/>
      <c r="K148" s="88"/>
      <c r="L148" s="89"/>
      <c r="M148" s="109"/>
      <c r="N148" s="60"/>
      <c r="O148" s="84" t="s">
        <v>11</v>
      </c>
      <c r="P148" s="92" t="e">
        <f>+'BASE 5j'!#REF!</f>
        <v>#REF!</v>
      </c>
      <c r="Q148" s="86" t="s">
        <v>43</v>
      </c>
      <c r="R148" s="86" t="s">
        <v>43</v>
      </c>
      <c r="S148" s="86" t="s">
        <v>43</v>
      </c>
      <c r="T148" s="87"/>
      <c r="U148" s="88"/>
      <c r="V148" s="88"/>
      <c r="W148" s="88"/>
      <c r="X148" s="89"/>
      <c r="Y148" s="109"/>
    </row>
    <row r="149" spans="3:25" ht="22.5" hidden="1" customHeight="1" x14ac:dyDescent="0.25">
      <c r="C149" s="91">
        <f>+C144+1</f>
        <v>44362</v>
      </c>
      <c r="D149" s="92" t="e">
        <f>'BASE 5j'!#REF!</f>
        <v>#REF!</v>
      </c>
      <c r="E149" s="93" t="s">
        <v>43</v>
      </c>
      <c r="F149" s="93" t="s">
        <v>43</v>
      </c>
      <c r="G149" s="93" t="s">
        <v>43</v>
      </c>
      <c r="H149" s="94"/>
      <c r="I149" s="95"/>
      <c r="J149" s="95"/>
      <c r="K149" s="95"/>
      <c r="L149" s="96"/>
      <c r="M149" s="99"/>
      <c r="N149" s="60"/>
      <c r="O149" s="91">
        <f>+O144+1</f>
        <v>44369</v>
      </c>
      <c r="P149" s="92" t="e">
        <f>+'BASE 5j'!#REF!</f>
        <v>#REF!</v>
      </c>
      <c r="Q149" s="93" t="s">
        <v>43</v>
      </c>
      <c r="R149" s="93" t="s">
        <v>43</v>
      </c>
      <c r="S149" s="93" t="s">
        <v>43</v>
      </c>
      <c r="T149" s="94"/>
      <c r="U149" s="95"/>
      <c r="V149" s="95"/>
      <c r="W149" s="95"/>
      <c r="X149" s="96"/>
      <c r="Y149" s="99"/>
    </row>
    <row r="150" spans="3:25" ht="22.5" hidden="1" customHeight="1" x14ac:dyDescent="0.25">
      <c r="C150" s="97"/>
      <c r="D150" s="100" t="e">
        <f>'BASE 5j'!#REF!</f>
        <v>#REF!</v>
      </c>
      <c r="E150" s="93" t="s">
        <v>43</v>
      </c>
      <c r="F150" s="93" t="s">
        <v>43</v>
      </c>
      <c r="G150" s="93" t="s">
        <v>43</v>
      </c>
      <c r="H150" s="94"/>
      <c r="I150" s="95"/>
      <c r="J150" s="95"/>
      <c r="K150" s="95"/>
      <c r="L150" s="96"/>
      <c r="M150" s="99"/>
      <c r="N150" s="60"/>
      <c r="O150" s="97"/>
      <c r="P150" s="92" t="e">
        <f>+'BASE 5j'!#REF!</f>
        <v>#REF!</v>
      </c>
      <c r="Q150" s="93" t="s">
        <v>43</v>
      </c>
      <c r="R150" s="93" t="s">
        <v>43</v>
      </c>
      <c r="S150" s="93" t="s">
        <v>43</v>
      </c>
      <c r="T150" s="94"/>
      <c r="U150" s="95"/>
      <c r="V150" s="95"/>
      <c r="W150" s="95"/>
      <c r="X150" s="96"/>
      <c r="Y150" s="99"/>
    </row>
    <row r="151" spans="3:25" ht="22.5" hidden="1" customHeight="1" x14ac:dyDescent="0.25">
      <c r="C151" s="101"/>
      <c r="D151" s="100" t="e">
        <f>'BASE 5j'!#REF!</f>
        <v>#REF!</v>
      </c>
      <c r="E151" s="93" t="s">
        <v>43</v>
      </c>
      <c r="F151" s="93" t="s">
        <v>43</v>
      </c>
      <c r="G151" s="93" t="s">
        <v>43</v>
      </c>
      <c r="H151" s="94"/>
      <c r="I151" s="95"/>
      <c r="J151" s="95"/>
      <c r="K151" s="95"/>
      <c r="L151" s="96"/>
      <c r="M151" s="99"/>
      <c r="N151" s="60"/>
      <c r="O151" s="101"/>
      <c r="P151" s="92" t="e">
        <f>+'BASE 5j'!#REF!</f>
        <v>#REF!</v>
      </c>
      <c r="Q151" s="93" t="s">
        <v>43</v>
      </c>
      <c r="R151" s="93" t="s">
        <v>43</v>
      </c>
      <c r="S151" s="93" t="s">
        <v>43</v>
      </c>
      <c r="T151" s="94"/>
      <c r="U151" s="95"/>
      <c r="V151" s="95"/>
      <c r="W151" s="95"/>
      <c r="X151" s="96"/>
      <c r="Y151" s="99"/>
    </row>
    <row r="152" spans="3:25" ht="22.5" hidden="1" customHeight="1" x14ac:dyDescent="0.25">
      <c r="C152" s="102"/>
      <c r="D152" s="108" t="e">
        <f>'BASE 5j'!#REF!</f>
        <v>#REF!</v>
      </c>
      <c r="E152" s="103" t="s">
        <v>43</v>
      </c>
      <c r="F152" s="103" t="s">
        <v>43</v>
      </c>
      <c r="G152" s="103" t="s">
        <v>43</v>
      </c>
      <c r="H152" s="104"/>
      <c r="I152" s="105"/>
      <c r="J152" s="105"/>
      <c r="K152" s="105"/>
      <c r="L152" s="106"/>
      <c r="M152" s="107"/>
      <c r="N152" s="60"/>
      <c r="O152" s="102"/>
      <c r="P152" s="92" t="e">
        <f>+'BASE 5j'!#REF!</f>
        <v>#REF!</v>
      </c>
      <c r="Q152" s="103" t="s">
        <v>43</v>
      </c>
      <c r="R152" s="103" t="s">
        <v>43</v>
      </c>
      <c r="S152" s="103" t="s">
        <v>43</v>
      </c>
      <c r="T152" s="104"/>
      <c r="U152" s="105"/>
      <c r="V152" s="105"/>
      <c r="W152" s="105"/>
      <c r="X152" s="106"/>
      <c r="Y152" s="107"/>
    </row>
    <row r="153" spans="3:25" ht="22.5" hidden="1" customHeight="1" x14ac:dyDescent="0.25">
      <c r="C153" s="84" t="s">
        <v>12</v>
      </c>
      <c r="D153" s="85" t="e">
        <f>'BASE 5j'!#REF!</f>
        <v>#REF!</v>
      </c>
      <c r="E153" s="86" t="s">
        <v>43</v>
      </c>
      <c r="F153" s="86" t="s">
        <v>43</v>
      </c>
      <c r="G153" s="86" t="s">
        <v>43</v>
      </c>
      <c r="H153" s="87"/>
      <c r="I153" s="88"/>
      <c r="J153" s="88"/>
      <c r="K153" s="88"/>
      <c r="L153" s="89"/>
      <c r="M153" s="109"/>
      <c r="N153" s="60"/>
      <c r="O153" s="84" t="s">
        <v>12</v>
      </c>
      <c r="P153" s="85" t="e">
        <f>+'BASE 5j'!#REF!</f>
        <v>#REF!</v>
      </c>
      <c r="Q153" s="86" t="s">
        <v>43</v>
      </c>
      <c r="R153" s="86" t="s">
        <v>43</v>
      </c>
      <c r="S153" s="86" t="s">
        <v>43</v>
      </c>
      <c r="T153" s="87"/>
      <c r="U153" s="88"/>
      <c r="V153" s="88"/>
      <c r="W153" s="88"/>
      <c r="X153" s="89"/>
      <c r="Y153" s="109"/>
    </row>
    <row r="154" spans="3:25" ht="22.5" hidden="1" customHeight="1" x14ac:dyDescent="0.25">
      <c r="C154" s="91">
        <f>+C149+1</f>
        <v>44363</v>
      </c>
      <c r="D154" s="92" t="e">
        <f>'BASE 5j'!#REF!</f>
        <v>#REF!</v>
      </c>
      <c r="E154" s="93" t="s">
        <v>43</v>
      </c>
      <c r="F154" s="93" t="s">
        <v>43</v>
      </c>
      <c r="G154" s="93" t="s">
        <v>43</v>
      </c>
      <c r="H154" s="94"/>
      <c r="I154" s="95"/>
      <c r="J154" s="95"/>
      <c r="K154" s="95"/>
      <c r="L154" s="96"/>
      <c r="M154" s="99"/>
      <c r="N154" s="60"/>
      <c r="O154" s="91">
        <f>+O149+1</f>
        <v>44370</v>
      </c>
      <c r="P154" s="92" t="e">
        <f>+'BASE 5j'!#REF!</f>
        <v>#REF!</v>
      </c>
      <c r="Q154" s="93" t="s">
        <v>43</v>
      </c>
      <c r="R154" s="93" t="s">
        <v>43</v>
      </c>
      <c r="S154" s="93" t="s">
        <v>43</v>
      </c>
      <c r="T154" s="94"/>
      <c r="U154" s="95"/>
      <c r="V154" s="95"/>
      <c r="W154" s="95"/>
      <c r="X154" s="96"/>
      <c r="Y154" s="99"/>
    </row>
    <row r="155" spans="3:25" ht="22.5" hidden="1" customHeight="1" x14ac:dyDescent="0.25">
      <c r="C155" s="97"/>
      <c r="D155" s="100" t="e">
        <f>'BASE 5j'!#REF!</f>
        <v>#REF!</v>
      </c>
      <c r="E155" s="93" t="s">
        <v>43</v>
      </c>
      <c r="F155" s="93" t="s">
        <v>43</v>
      </c>
      <c r="G155" s="93" t="s">
        <v>43</v>
      </c>
      <c r="H155" s="94"/>
      <c r="I155" s="95"/>
      <c r="J155" s="95"/>
      <c r="K155" s="95"/>
      <c r="L155" s="96"/>
      <c r="M155" s="99"/>
      <c r="N155" s="60"/>
      <c r="O155" s="97"/>
      <c r="P155" s="100" t="e">
        <f>+'BASE 5j'!#REF!</f>
        <v>#REF!</v>
      </c>
      <c r="Q155" s="93" t="s">
        <v>43</v>
      </c>
      <c r="R155" s="93" t="s">
        <v>43</v>
      </c>
      <c r="S155" s="93" t="s">
        <v>43</v>
      </c>
      <c r="T155" s="94"/>
      <c r="U155" s="95"/>
      <c r="V155" s="95"/>
      <c r="W155" s="95"/>
      <c r="X155" s="96"/>
      <c r="Y155" s="99"/>
    </row>
    <row r="156" spans="3:25" ht="22.5" hidden="1" customHeight="1" x14ac:dyDescent="0.25">
      <c r="C156" s="101"/>
      <c r="D156" s="100" t="e">
        <f>'BASE 5j'!#REF!</f>
        <v>#REF!</v>
      </c>
      <c r="E156" s="93" t="s">
        <v>43</v>
      </c>
      <c r="F156" s="93" t="s">
        <v>43</v>
      </c>
      <c r="G156" s="93" t="s">
        <v>43</v>
      </c>
      <c r="H156" s="94"/>
      <c r="I156" s="95"/>
      <c r="J156" s="95"/>
      <c r="K156" s="95"/>
      <c r="L156" s="96"/>
      <c r="M156" s="97"/>
      <c r="N156" s="60"/>
      <c r="O156" s="101"/>
      <c r="P156" s="100" t="e">
        <f>+'BASE 5j'!#REF!</f>
        <v>#REF!</v>
      </c>
      <c r="Q156" s="93" t="s">
        <v>43</v>
      </c>
      <c r="R156" s="93" t="s">
        <v>43</v>
      </c>
      <c r="S156" s="93" t="s">
        <v>43</v>
      </c>
      <c r="T156" s="94"/>
      <c r="U156" s="95"/>
      <c r="V156" s="95"/>
      <c r="W156" s="95"/>
      <c r="X156" s="96"/>
      <c r="Y156" s="97"/>
    </row>
    <row r="157" spans="3:25" ht="22.5" hidden="1" customHeight="1" x14ac:dyDescent="0.25">
      <c r="C157" s="102"/>
      <c r="D157" s="108" t="e">
        <f>'BASE 5j'!#REF!</f>
        <v>#REF!</v>
      </c>
      <c r="E157" s="103" t="s">
        <v>43</v>
      </c>
      <c r="F157" s="103" t="s">
        <v>43</v>
      </c>
      <c r="G157" s="103" t="s">
        <v>43</v>
      </c>
      <c r="H157" s="104"/>
      <c r="I157" s="105"/>
      <c r="J157" s="105"/>
      <c r="K157" s="105"/>
      <c r="L157" s="106"/>
      <c r="M157" s="110"/>
      <c r="N157" s="60"/>
      <c r="O157" s="102"/>
      <c r="P157" s="108" t="e">
        <f>+'BASE 5j'!#REF!</f>
        <v>#REF!</v>
      </c>
      <c r="Q157" s="103" t="s">
        <v>43</v>
      </c>
      <c r="R157" s="103" t="s">
        <v>43</v>
      </c>
      <c r="S157" s="103" t="s">
        <v>43</v>
      </c>
      <c r="T157" s="104"/>
      <c r="U157" s="105"/>
      <c r="V157" s="105"/>
      <c r="W157" s="105"/>
      <c r="X157" s="106"/>
      <c r="Y157" s="110"/>
    </row>
    <row r="158" spans="3:25" ht="22.5" hidden="1" customHeight="1" x14ac:dyDescent="0.25">
      <c r="C158" s="84" t="s">
        <v>13</v>
      </c>
      <c r="D158" s="85" t="e">
        <f>'BASE 5j'!#REF!</f>
        <v>#REF!</v>
      </c>
      <c r="E158" s="86" t="s">
        <v>43</v>
      </c>
      <c r="F158" s="86" t="s">
        <v>43</v>
      </c>
      <c r="G158" s="86" t="s">
        <v>43</v>
      </c>
      <c r="H158" s="87"/>
      <c r="I158" s="88"/>
      <c r="J158" s="88"/>
      <c r="K158" s="88"/>
      <c r="L158" s="89"/>
      <c r="M158" s="109"/>
      <c r="N158" s="60"/>
      <c r="O158" s="84" t="s">
        <v>13</v>
      </c>
      <c r="P158" s="85" t="e">
        <f>+'BASE 5j'!#REF!</f>
        <v>#REF!</v>
      </c>
      <c r="Q158" s="86" t="s">
        <v>43</v>
      </c>
      <c r="R158" s="86" t="s">
        <v>43</v>
      </c>
      <c r="S158" s="86" t="s">
        <v>43</v>
      </c>
      <c r="T158" s="87"/>
      <c r="U158" s="88"/>
      <c r="V158" s="88"/>
      <c r="W158" s="88"/>
      <c r="X158" s="89"/>
      <c r="Y158" s="109"/>
    </row>
    <row r="159" spans="3:25" ht="22.5" hidden="1" customHeight="1" x14ac:dyDescent="0.25">
      <c r="C159" s="91">
        <f>+C154+1</f>
        <v>44364</v>
      </c>
      <c r="D159" s="92" t="e">
        <f>'BASE 5j'!#REF!</f>
        <v>#REF!</v>
      </c>
      <c r="E159" s="93" t="s">
        <v>43</v>
      </c>
      <c r="F159" s="93" t="s">
        <v>43</v>
      </c>
      <c r="G159" s="93" t="s">
        <v>43</v>
      </c>
      <c r="H159" s="94"/>
      <c r="I159" s="95"/>
      <c r="J159" s="95"/>
      <c r="K159" s="95"/>
      <c r="L159" s="96"/>
      <c r="M159" s="99"/>
      <c r="N159" s="60"/>
      <c r="O159" s="91">
        <f>+O154+1</f>
        <v>44371</v>
      </c>
      <c r="P159" s="92" t="e">
        <f>+'BASE 5j'!#REF!</f>
        <v>#REF!</v>
      </c>
      <c r="Q159" s="93" t="s">
        <v>43</v>
      </c>
      <c r="R159" s="93" t="s">
        <v>43</v>
      </c>
      <c r="S159" s="93" t="s">
        <v>43</v>
      </c>
      <c r="T159" s="94"/>
      <c r="U159" s="95"/>
      <c r="V159" s="95"/>
      <c r="W159" s="95"/>
      <c r="X159" s="96"/>
      <c r="Y159" s="99"/>
    </row>
    <row r="160" spans="3:25" ht="22.5" hidden="1" customHeight="1" x14ac:dyDescent="0.25">
      <c r="C160" s="97"/>
      <c r="D160" s="100" t="e">
        <f>'BASE 5j'!#REF!</f>
        <v>#REF!</v>
      </c>
      <c r="E160" s="93" t="s">
        <v>43</v>
      </c>
      <c r="F160" s="93" t="s">
        <v>43</v>
      </c>
      <c r="G160" s="93" t="s">
        <v>43</v>
      </c>
      <c r="H160" s="94"/>
      <c r="I160" s="95"/>
      <c r="J160" s="95"/>
      <c r="K160" s="95"/>
      <c r="L160" s="96"/>
      <c r="M160" s="99"/>
      <c r="N160" s="60"/>
      <c r="O160" s="97"/>
      <c r="P160" s="100" t="e">
        <f>+'BASE 5j'!#REF!</f>
        <v>#REF!</v>
      </c>
      <c r="Q160" s="93" t="s">
        <v>43</v>
      </c>
      <c r="R160" s="93" t="s">
        <v>43</v>
      </c>
      <c r="S160" s="93" t="s">
        <v>43</v>
      </c>
      <c r="T160" s="94"/>
      <c r="U160" s="95"/>
      <c r="V160" s="95"/>
      <c r="W160" s="95"/>
      <c r="X160" s="96"/>
      <c r="Y160" s="99"/>
    </row>
    <row r="161" spans="3:25" ht="22.5" hidden="1" customHeight="1" x14ac:dyDescent="0.25">
      <c r="C161" s="101"/>
      <c r="D161" s="100" t="e">
        <f>'BASE 5j'!#REF!</f>
        <v>#REF!</v>
      </c>
      <c r="E161" s="93" t="s">
        <v>43</v>
      </c>
      <c r="F161" s="93" t="s">
        <v>43</v>
      </c>
      <c r="G161" s="93" t="s">
        <v>43</v>
      </c>
      <c r="H161" s="94"/>
      <c r="I161" s="95"/>
      <c r="J161" s="95"/>
      <c r="K161" s="95"/>
      <c r="L161" s="96"/>
      <c r="M161" s="97"/>
      <c r="N161" s="60"/>
      <c r="O161" s="101"/>
      <c r="P161" s="100" t="e">
        <f>+'BASE 5j'!#REF!</f>
        <v>#REF!</v>
      </c>
      <c r="Q161" s="93" t="s">
        <v>43</v>
      </c>
      <c r="R161" s="93" t="s">
        <v>43</v>
      </c>
      <c r="S161" s="93" t="s">
        <v>43</v>
      </c>
      <c r="T161" s="94"/>
      <c r="U161" s="95"/>
      <c r="V161" s="95"/>
      <c r="W161" s="95"/>
      <c r="X161" s="96"/>
      <c r="Y161" s="97"/>
    </row>
    <row r="162" spans="3:25" ht="22.5" hidden="1" customHeight="1" x14ac:dyDescent="0.25">
      <c r="C162" s="102"/>
      <c r="D162" s="108" t="e">
        <f>'BASE 5j'!#REF!</f>
        <v>#REF!</v>
      </c>
      <c r="E162" s="103" t="s">
        <v>43</v>
      </c>
      <c r="F162" s="103" t="s">
        <v>43</v>
      </c>
      <c r="G162" s="103" t="s">
        <v>43</v>
      </c>
      <c r="H162" s="104"/>
      <c r="I162" s="105"/>
      <c r="J162" s="105"/>
      <c r="K162" s="105"/>
      <c r="L162" s="106"/>
      <c r="M162" s="110"/>
      <c r="N162" s="60"/>
      <c r="O162" s="102"/>
      <c r="P162" s="108" t="e">
        <f>+'BASE 5j'!#REF!</f>
        <v>#REF!</v>
      </c>
      <c r="Q162" s="103" t="s">
        <v>43</v>
      </c>
      <c r="R162" s="103" t="s">
        <v>43</v>
      </c>
      <c r="S162" s="103" t="s">
        <v>43</v>
      </c>
      <c r="T162" s="104"/>
      <c r="U162" s="105"/>
      <c r="V162" s="105"/>
      <c r="W162" s="105"/>
      <c r="X162" s="106"/>
      <c r="Y162" s="110"/>
    </row>
    <row r="163" spans="3:25" ht="22.5" hidden="1" customHeight="1" x14ac:dyDescent="0.25">
      <c r="C163" s="84" t="s">
        <v>14</v>
      </c>
      <c r="D163" s="85" t="e">
        <f>'BASE 5j'!#REF!</f>
        <v>#REF!</v>
      </c>
      <c r="E163" s="86" t="s">
        <v>43</v>
      </c>
      <c r="F163" s="86" t="s">
        <v>43</v>
      </c>
      <c r="G163" s="86" t="s">
        <v>43</v>
      </c>
      <c r="H163" s="87"/>
      <c r="I163" s="88"/>
      <c r="J163" s="88"/>
      <c r="K163" s="88"/>
      <c r="L163" s="89"/>
      <c r="M163" s="109"/>
      <c r="N163" s="60"/>
      <c r="O163" s="84" t="s">
        <v>14</v>
      </c>
      <c r="P163" s="85" t="e">
        <f>+'BASE 5j'!#REF!</f>
        <v>#REF!</v>
      </c>
      <c r="Q163" s="86" t="s">
        <v>43</v>
      </c>
      <c r="R163" s="86" t="s">
        <v>43</v>
      </c>
      <c r="S163" s="86" t="s">
        <v>43</v>
      </c>
      <c r="T163" s="87"/>
      <c r="U163" s="88"/>
      <c r="V163" s="88"/>
      <c r="W163" s="88"/>
      <c r="X163" s="89"/>
      <c r="Y163" s="109"/>
    </row>
    <row r="164" spans="3:25" ht="22.5" hidden="1" customHeight="1" x14ac:dyDescent="0.25">
      <c r="C164" s="91">
        <f>+C159+1</f>
        <v>44365</v>
      </c>
      <c r="D164" s="92" t="e">
        <f>'BASE 5j'!#REF!</f>
        <v>#REF!</v>
      </c>
      <c r="E164" s="93" t="s">
        <v>43</v>
      </c>
      <c r="F164" s="93" t="s">
        <v>43</v>
      </c>
      <c r="G164" s="93" t="s">
        <v>43</v>
      </c>
      <c r="H164" s="94"/>
      <c r="I164" s="95"/>
      <c r="J164" s="95"/>
      <c r="K164" s="95"/>
      <c r="L164" s="96"/>
      <c r="M164" s="99"/>
      <c r="N164" s="60"/>
      <c r="O164" s="91">
        <f>+O159+1</f>
        <v>44372</v>
      </c>
      <c r="P164" s="92" t="e">
        <f>+'BASE 5j'!#REF!</f>
        <v>#REF!</v>
      </c>
      <c r="Q164" s="93" t="s">
        <v>43</v>
      </c>
      <c r="R164" s="93" t="s">
        <v>43</v>
      </c>
      <c r="S164" s="93" t="s">
        <v>43</v>
      </c>
      <c r="T164" s="94"/>
      <c r="U164" s="95"/>
      <c r="V164" s="95"/>
      <c r="W164" s="95"/>
      <c r="X164" s="96"/>
      <c r="Y164" s="99"/>
    </row>
    <row r="165" spans="3:25" ht="22.5" hidden="1" customHeight="1" x14ac:dyDescent="0.25">
      <c r="C165" s="97"/>
      <c r="D165" s="100" t="e">
        <f>'BASE 5j'!#REF!</f>
        <v>#REF!</v>
      </c>
      <c r="E165" s="93" t="s">
        <v>43</v>
      </c>
      <c r="F165" s="93" t="s">
        <v>43</v>
      </c>
      <c r="G165" s="93" t="s">
        <v>43</v>
      </c>
      <c r="H165" s="94"/>
      <c r="I165" s="95"/>
      <c r="J165" s="95"/>
      <c r="K165" s="95"/>
      <c r="L165" s="96"/>
      <c r="M165" s="99"/>
      <c r="N165" s="60"/>
      <c r="O165" s="97"/>
      <c r="P165" s="100" t="e">
        <f>+'BASE 5j'!#REF!</f>
        <v>#REF!</v>
      </c>
      <c r="Q165" s="93" t="s">
        <v>43</v>
      </c>
      <c r="R165" s="93" t="s">
        <v>43</v>
      </c>
      <c r="S165" s="93" t="s">
        <v>43</v>
      </c>
      <c r="T165" s="94"/>
      <c r="U165" s="95"/>
      <c r="V165" s="95"/>
      <c r="W165" s="95"/>
      <c r="X165" s="96"/>
      <c r="Y165" s="99"/>
    </row>
    <row r="166" spans="3:25" ht="22.5" hidden="1" customHeight="1" x14ac:dyDescent="0.25">
      <c r="C166" s="101"/>
      <c r="D166" s="100" t="e">
        <f>'BASE 5j'!#REF!</f>
        <v>#REF!</v>
      </c>
      <c r="E166" s="93" t="s">
        <v>43</v>
      </c>
      <c r="F166" s="93" t="s">
        <v>43</v>
      </c>
      <c r="G166" s="93" t="s">
        <v>43</v>
      </c>
      <c r="H166" s="94"/>
      <c r="I166" s="95"/>
      <c r="J166" s="95"/>
      <c r="K166" s="95"/>
      <c r="L166" s="96"/>
      <c r="M166" s="97"/>
      <c r="N166" s="60"/>
      <c r="O166" s="101"/>
      <c r="P166" s="100" t="e">
        <f>+'BASE 5j'!#REF!</f>
        <v>#REF!</v>
      </c>
      <c r="Q166" s="93" t="s">
        <v>43</v>
      </c>
      <c r="R166" s="93" t="s">
        <v>43</v>
      </c>
      <c r="S166" s="93" t="s">
        <v>43</v>
      </c>
      <c r="T166" s="94"/>
      <c r="U166" s="95"/>
      <c r="V166" s="95"/>
      <c r="W166" s="95"/>
      <c r="X166" s="96"/>
      <c r="Y166" s="97"/>
    </row>
    <row r="167" spans="3:25" ht="22.5" hidden="1" customHeight="1" x14ac:dyDescent="0.25">
      <c r="C167" s="102"/>
      <c r="D167" s="108" t="e">
        <f>'BASE 5j'!#REF!</f>
        <v>#REF!</v>
      </c>
      <c r="E167" s="103" t="s">
        <v>43</v>
      </c>
      <c r="F167" s="103" t="s">
        <v>43</v>
      </c>
      <c r="G167" s="103" t="s">
        <v>43</v>
      </c>
      <c r="H167" s="104"/>
      <c r="I167" s="105"/>
      <c r="J167" s="105"/>
      <c r="K167" s="105"/>
      <c r="L167" s="106"/>
      <c r="M167" s="110"/>
      <c r="N167" s="60"/>
      <c r="O167" s="102"/>
      <c r="P167" s="108" t="e">
        <f>+'BASE 5j'!#REF!</f>
        <v>#REF!</v>
      </c>
      <c r="Q167" s="103" t="s">
        <v>43</v>
      </c>
      <c r="R167" s="103" t="s">
        <v>43</v>
      </c>
      <c r="S167" s="103" t="s">
        <v>43</v>
      </c>
      <c r="T167" s="104"/>
      <c r="U167" s="105"/>
      <c r="V167" s="105"/>
      <c r="W167" s="105"/>
      <c r="X167" s="106"/>
      <c r="Y167" s="110"/>
    </row>
    <row r="168" spans="3:25" hidden="1" x14ac:dyDescent="0.25">
      <c r="C168" s="213" t="s">
        <v>44</v>
      </c>
      <c r="D168" s="213"/>
      <c r="E168" s="213"/>
      <c r="F168" s="213"/>
      <c r="G168" s="213"/>
      <c r="H168" s="213"/>
      <c r="I168" s="213"/>
      <c r="J168" s="213"/>
      <c r="K168" s="213"/>
      <c r="L168" s="213"/>
      <c r="M168" s="213"/>
      <c r="O168" s="213" t="s">
        <v>44</v>
      </c>
      <c r="P168" s="213"/>
      <c r="Q168" s="213"/>
      <c r="R168" s="213"/>
      <c r="S168" s="213"/>
      <c r="T168" s="213"/>
      <c r="U168" s="213"/>
      <c r="V168" s="213"/>
      <c r="W168" s="213"/>
      <c r="X168" s="213"/>
      <c r="Y168" s="213"/>
    </row>
    <row r="169" spans="3:25" hidden="1" x14ac:dyDescent="0.25">
      <c r="C169" s="112"/>
      <c r="D169" s="112"/>
      <c r="E169" s="112"/>
      <c r="F169" s="112"/>
      <c r="G169" s="112"/>
      <c r="H169" s="112"/>
      <c r="I169" s="112"/>
      <c r="J169" s="112"/>
      <c r="K169" s="112"/>
      <c r="L169" s="112"/>
      <c r="M169" s="112"/>
      <c r="O169" s="119"/>
      <c r="P169" s="119"/>
      <c r="Q169" s="119"/>
      <c r="R169" s="119"/>
      <c r="S169" s="119"/>
      <c r="T169" s="119"/>
      <c r="U169" s="119"/>
      <c r="V169" s="119"/>
      <c r="W169" s="119"/>
      <c r="X169" s="119"/>
      <c r="Y169" s="119"/>
    </row>
    <row r="170" spans="3:25" hidden="1" x14ac:dyDescent="0.25">
      <c r="C170" s="214" t="s">
        <v>45</v>
      </c>
      <c r="D170" s="214"/>
      <c r="E170" s="214"/>
      <c r="F170" s="214"/>
      <c r="G170" s="214"/>
      <c r="H170" s="214"/>
      <c r="I170" s="214"/>
      <c r="J170" s="214"/>
      <c r="K170" s="214"/>
      <c r="L170" s="214"/>
      <c r="M170" s="214"/>
      <c r="O170" s="214" t="s">
        <v>45</v>
      </c>
      <c r="P170" s="214"/>
      <c r="Q170" s="214"/>
      <c r="R170" s="214"/>
      <c r="S170" s="214"/>
      <c r="T170" s="214"/>
      <c r="U170" s="214"/>
      <c r="V170" s="214"/>
      <c r="W170" s="214"/>
      <c r="X170" s="214"/>
      <c r="Y170" s="214"/>
    </row>
    <row r="171" spans="3:25" ht="115.5" hidden="1" customHeight="1" x14ac:dyDescent="0.25">
      <c r="C171" s="215"/>
      <c r="D171" s="215"/>
      <c r="E171" s="215"/>
      <c r="F171" s="215"/>
      <c r="G171" s="215"/>
      <c r="H171" s="215"/>
      <c r="I171" s="215"/>
      <c r="J171" s="215"/>
      <c r="K171" s="215"/>
      <c r="L171" s="215"/>
      <c r="M171" s="215"/>
      <c r="O171" s="215"/>
      <c r="P171" s="215"/>
      <c r="Q171" s="215"/>
      <c r="R171" s="215"/>
      <c r="S171" s="215"/>
      <c r="T171" s="215"/>
      <c r="U171" s="215"/>
      <c r="V171" s="215"/>
      <c r="W171" s="215"/>
      <c r="X171" s="215"/>
      <c r="Y171" s="215"/>
    </row>
  </sheetData>
  <mergeCells count="124">
    <mergeCell ref="C3:D3"/>
    <mergeCell ref="E3:L3"/>
    <mergeCell ref="O3:P3"/>
    <mergeCell ref="Q3:X3"/>
    <mergeCell ref="D5:M5"/>
    <mergeCell ref="P5:Y5"/>
    <mergeCell ref="C9:M9"/>
    <mergeCell ref="O9:Y9"/>
    <mergeCell ref="H11:M11"/>
    <mergeCell ref="T11:Y11"/>
    <mergeCell ref="C42:M42"/>
    <mergeCell ref="O42:Y42"/>
    <mergeCell ref="T12:T13"/>
    <mergeCell ref="U12:U13"/>
    <mergeCell ref="V12:V13"/>
    <mergeCell ref="W12:W13"/>
    <mergeCell ref="X12:X13"/>
    <mergeCell ref="Y12:Y13"/>
    <mergeCell ref="D48:M48"/>
    <mergeCell ref="P48:Y48"/>
    <mergeCell ref="H12:H13"/>
    <mergeCell ref="I12:I13"/>
    <mergeCell ref="J12:J13"/>
    <mergeCell ref="K12:K13"/>
    <mergeCell ref="L12:L13"/>
    <mergeCell ref="M12:M13"/>
    <mergeCell ref="C39:M39"/>
    <mergeCell ref="O39:Y39"/>
    <mergeCell ref="C41:M41"/>
    <mergeCell ref="O41:Y41"/>
    <mergeCell ref="C52:M52"/>
    <mergeCell ref="O52:Y52"/>
    <mergeCell ref="H54:M54"/>
    <mergeCell ref="T54:Y54"/>
    <mergeCell ref="C45:D45"/>
    <mergeCell ref="E45:L45"/>
    <mergeCell ref="O45:P45"/>
    <mergeCell ref="Q45:X45"/>
    <mergeCell ref="C46:D46"/>
    <mergeCell ref="E46:L46"/>
    <mergeCell ref="O46:P46"/>
    <mergeCell ref="Q46:X46"/>
    <mergeCell ref="C82:M82"/>
    <mergeCell ref="O82:Y82"/>
    <mergeCell ref="C84:M84"/>
    <mergeCell ref="O84:Y84"/>
    <mergeCell ref="C85:M85"/>
    <mergeCell ref="O85:Y85"/>
    <mergeCell ref="T55:T56"/>
    <mergeCell ref="U55:U56"/>
    <mergeCell ref="V55:V56"/>
    <mergeCell ref="W55:W56"/>
    <mergeCell ref="X55:X56"/>
    <mergeCell ref="Y55:Y56"/>
    <mergeCell ref="H55:H56"/>
    <mergeCell ref="I55:I56"/>
    <mergeCell ref="J55:J56"/>
    <mergeCell ref="K55:K56"/>
    <mergeCell ref="L55:L56"/>
    <mergeCell ref="M55:M56"/>
    <mergeCell ref="D91:M91"/>
    <mergeCell ref="P91:Y91"/>
    <mergeCell ref="C95:M95"/>
    <mergeCell ref="O95:Y95"/>
    <mergeCell ref="H97:M97"/>
    <mergeCell ref="T97:Y97"/>
    <mergeCell ref="C88:D88"/>
    <mergeCell ref="E88:L88"/>
    <mergeCell ref="O88:P88"/>
    <mergeCell ref="Q88:X88"/>
    <mergeCell ref="C89:D89"/>
    <mergeCell ref="E89:L89"/>
    <mergeCell ref="O89:P89"/>
    <mergeCell ref="Q89:X89"/>
    <mergeCell ref="C125:M125"/>
    <mergeCell ref="O125:Y125"/>
    <mergeCell ref="C127:M127"/>
    <mergeCell ref="O127:Y127"/>
    <mergeCell ref="C128:M128"/>
    <mergeCell ref="O128:Y128"/>
    <mergeCell ref="T98:T99"/>
    <mergeCell ref="U98:U99"/>
    <mergeCell ref="V98:V99"/>
    <mergeCell ref="W98:W99"/>
    <mergeCell ref="X98:X99"/>
    <mergeCell ref="Y98:Y99"/>
    <mergeCell ref="H98:H99"/>
    <mergeCell ref="I98:I99"/>
    <mergeCell ref="J98:J99"/>
    <mergeCell ref="K98:K99"/>
    <mergeCell ref="L98:L99"/>
    <mergeCell ref="M98:M99"/>
    <mergeCell ref="D134:M134"/>
    <mergeCell ref="P134:Y134"/>
    <mergeCell ref="C138:M138"/>
    <mergeCell ref="O138:Y138"/>
    <mergeCell ref="H140:M140"/>
    <mergeCell ref="T140:Y140"/>
    <mergeCell ref="C131:D131"/>
    <mergeCell ref="E131:L131"/>
    <mergeCell ref="O131:P131"/>
    <mergeCell ref="Q131:X131"/>
    <mergeCell ref="C132:D132"/>
    <mergeCell ref="E132:L132"/>
    <mergeCell ref="O132:P132"/>
    <mergeCell ref="Q132:X132"/>
    <mergeCell ref="C168:M168"/>
    <mergeCell ref="O168:Y168"/>
    <mergeCell ref="C170:M170"/>
    <mergeCell ref="O170:Y170"/>
    <mergeCell ref="C171:M171"/>
    <mergeCell ref="O171:Y171"/>
    <mergeCell ref="T141:T142"/>
    <mergeCell ref="U141:U142"/>
    <mergeCell ref="V141:V142"/>
    <mergeCell ref="W141:W142"/>
    <mergeCell ref="X141:X142"/>
    <mergeCell ref="Y141:Y142"/>
    <mergeCell ref="H141:H142"/>
    <mergeCell ref="I141:I142"/>
    <mergeCell ref="J141:J142"/>
    <mergeCell ref="K141:K142"/>
    <mergeCell ref="L141:L142"/>
    <mergeCell ref="M141:M142"/>
  </mergeCells>
  <printOptions horizontalCentered="1" verticalCentered="1"/>
  <pageMargins left="0.35433070866141736" right="0.27559055118110237" top="0.31496062992125984" bottom="0.31496062992125984"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3</xdr:col>
                    <xdr:colOff>1257300</xdr:colOff>
                    <xdr:row>6</xdr:row>
                    <xdr:rowOff>28575</xdr:rowOff>
                  </from>
                  <to>
                    <xdr:col>3</xdr:col>
                    <xdr:colOff>1609725</xdr:colOff>
                    <xdr:row>6</xdr:row>
                    <xdr:rowOff>133350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8</xdr:col>
                    <xdr:colOff>9525</xdr:colOff>
                    <xdr:row>6</xdr:row>
                    <xdr:rowOff>38100</xdr:rowOff>
                  </from>
                  <to>
                    <xdr:col>9</xdr:col>
                    <xdr:colOff>104775</xdr:colOff>
                    <xdr:row>6</xdr:row>
                    <xdr:rowOff>142875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sizeWithCells="1">
                  <from>
                    <xdr:col>3</xdr:col>
                    <xdr:colOff>1219200</xdr:colOff>
                    <xdr:row>49</xdr:row>
                    <xdr:rowOff>76200</xdr:rowOff>
                  </from>
                  <to>
                    <xdr:col>3</xdr:col>
                    <xdr:colOff>1571625</xdr:colOff>
                    <xdr:row>49</xdr:row>
                    <xdr:rowOff>180975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sizeWithCells="1">
                  <from>
                    <xdr:col>6</xdr:col>
                    <xdr:colOff>142875</xdr:colOff>
                    <xdr:row>49</xdr:row>
                    <xdr:rowOff>76200</xdr:rowOff>
                  </from>
                  <to>
                    <xdr:col>7</xdr:col>
                    <xdr:colOff>219075</xdr:colOff>
                    <xdr:row>49</xdr:row>
                    <xdr:rowOff>180975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sizeWithCells="1">
                  <from>
                    <xdr:col>3</xdr:col>
                    <xdr:colOff>1447800</xdr:colOff>
                    <xdr:row>92</xdr:row>
                    <xdr:rowOff>38100</xdr:rowOff>
                  </from>
                  <to>
                    <xdr:col>3</xdr:col>
                    <xdr:colOff>1800225</xdr:colOff>
                    <xdr:row>92</xdr:row>
                    <xdr:rowOff>142875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sizeWithCells="1">
                  <from>
                    <xdr:col>8</xdr:col>
                    <xdr:colOff>9525</xdr:colOff>
                    <xdr:row>92</xdr:row>
                    <xdr:rowOff>66675</xdr:rowOff>
                  </from>
                  <to>
                    <xdr:col>9</xdr:col>
                    <xdr:colOff>104775</xdr:colOff>
                    <xdr:row>92</xdr:row>
                    <xdr:rowOff>171450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61" r:id="rId13" name="Check Box 13">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62" r:id="rId14" name="Check Box 14">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63" r:id="rId15" name="Check Box 15">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sizeWithCells="1">
                  <from>
                    <xdr:col>15</xdr:col>
                    <xdr:colOff>1114425</xdr:colOff>
                    <xdr:row>6</xdr:row>
                    <xdr:rowOff>9525</xdr:rowOff>
                  </from>
                  <to>
                    <xdr:col>15</xdr:col>
                    <xdr:colOff>1466850</xdr:colOff>
                    <xdr:row>6</xdr:row>
                    <xdr:rowOff>114300</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sizeWithCells="1">
                  <from>
                    <xdr:col>20</xdr:col>
                    <xdr:colOff>0</xdr:colOff>
                    <xdr:row>6</xdr:row>
                    <xdr:rowOff>47625</xdr:rowOff>
                  </from>
                  <to>
                    <xdr:col>21</xdr:col>
                    <xdr:colOff>95250</xdr:colOff>
                    <xdr:row>6</xdr:row>
                    <xdr:rowOff>152400</xdr:rowOff>
                  </to>
                </anchor>
              </controlPr>
            </control>
          </mc:Choice>
        </mc:AlternateContent>
        <mc:AlternateContent xmlns:mc="http://schemas.openxmlformats.org/markup-compatibility/2006">
          <mc:Choice Requires="x14">
            <control shapeId="2067" r:id="rId18" name="Check Box 19">
              <controlPr defaultSize="0" autoFill="0" autoLine="0" autoPict="0">
                <anchor moveWithCells="1" sizeWithCells="1">
                  <from>
                    <xdr:col>15</xdr:col>
                    <xdr:colOff>1295400</xdr:colOff>
                    <xdr:row>49</xdr:row>
                    <xdr:rowOff>47625</xdr:rowOff>
                  </from>
                  <to>
                    <xdr:col>15</xdr:col>
                    <xdr:colOff>1647825</xdr:colOff>
                    <xdr:row>49</xdr:row>
                    <xdr:rowOff>152400</xdr:rowOff>
                  </to>
                </anchor>
              </controlPr>
            </control>
          </mc:Choice>
        </mc:AlternateContent>
        <mc:AlternateContent xmlns:mc="http://schemas.openxmlformats.org/markup-compatibility/2006">
          <mc:Choice Requires="x14">
            <control shapeId="2068" r:id="rId19" name="Check Box 20">
              <controlPr defaultSize="0" autoFill="0" autoLine="0" autoPict="0">
                <anchor moveWithCells="1" sizeWithCells="1">
                  <from>
                    <xdr:col>18</xdr:col>
                    <xdr:colOff>257175</xdr:colOff>
                    <xdr:row>49</xdr:row>
                    <xdr:rowOff>66675</xdr:rowOff>
                  </from>
                  <to>
                    <xdr:col>20</xdr:col>
                    <xdr:colOff>76200</xdr:colOff>
                    <xdr:row>49</xdr:row>
                    <xdr:rowOff>171450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sizeWithCells="1">
                  <from>
                    <xdr:col>15</xdr:col>
                    <xdr:colOff>1276350</xdr:colOff>
                    <xdr:row>92</xdr:row>
                    <xdr:rowOff>66675</xdr:rowOff>
                  </from>
                  <to>
                    <xdr:col>15</xdr:col>
                    <xdr:colOff>1628775</xdr:colOff>
                    <xdr:row>92</xdr:row>
                    <xdr:rowOff>171450</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sizeWithCells="1">
                  <from>
                    <xdr:col>20</xdr:col>
                    <xdr:colOff>9525</xdr:colOff>
                    <xdr:row>92</xdr:row>
                    <xdr:rowOff>66675</xdr:rowOff>
                  </from>
                  <to>
                    <xdr:col>21</xdr:col>
                    <xdr:colOff>104775</xdr:colOff>
                    <xdr:row>92</xdr:row>
                    <xdr:rowOff>171450</xdr:rowOff>
                  </to>
                </anchor>
              </controlPr>
            </control>
          </mc:Choice>
        </mc:AlternateContent>
        <mc:AlternateContent xmlns:mc="http://schemas.openxmlformats.org/markup-compatibility/2006">
          <mc:Choice Requires="x14">
            <control shapeId="2073" r:id="rId22" name="Check Box 2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74" r:id="rId23" name="Check Box 2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75" r:id="rId24" name="Check Box 2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076" r:id="rId25" name="Check Box 2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1" r:id="rId30" name="Check Box 33">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3" r:id="rId32" name="Check Box 35">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84" r:id="rId33" name="Check Box 36">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85" r:id="rId34" name="Check Box 37">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7" r:id="rId36" name="Check Box 39">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8" r:id="rId37" name="Check Box 40">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9" r:id="rId38" name="Check Box 41">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0" r:id="rId39" name="Check Box 42">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94" r:id="rId43" name="Check Box 4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95" r:id="rId44" name="Check Box 4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6" r:id="rId45" name="Check Box 4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7" r:id="rId46" name="Check Box 49">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98" r:id="rId47" name="Check Box 50">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99" r:id="rId48" name="Check Box 51">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0" r:id="rId49" name="Check Box 52">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1" r:id="rId50" name="Check Box 53">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2" r:id="rId51" name="Check Box 54">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3" r:id="rId52" name="Check Box 5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04" r:id="rId53" name="Check Box 5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105" r:id="rId54" name="Check Box 5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6" r:id="rId55" name="Check Box 5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7" r:id="rId56" name="Check Box 5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8" r:id="rId57" name="Check Box 6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9" r:id="rId58" name="Check Box 6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0" r:id="rId59" name="Check Box 62">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11" r:id="rId60" name="Check Box 6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2" r:id="rId61" name="Check Box 6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113" r:id="rId62" name="Check Box 6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114" r:id="rId63" name="Check Box 6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115" r:id="rId64" name="Check Box 6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116" r:id="rId65" name="Check Box 6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117" r:id="rId66" name="Check Box 69">
              <controlPr defaultSize="0" autoFill="0" autoLine="0" autoPict="0">
                <anchor moveWithCells="1" sizeWithCells="1">
                  <from>
                    <xdr:col>3</xdr:col>
                    <xdr:colOff>1333500</xdr:colOff>
                    <xdr:row>135</xdr:row>
                    <xdr:rowOff>104775</xdr:rowOff>
                  </from>
                  <to>
                    <xdr:col>3</xdr:col>
                    <xdr:colOff>1685925</xdr:colOff>
                    <xdr:row>136</xdr:row>
                    <xdr:rowOff>9525</xdr:rowOff>
                  </to>
                </anchor>
              </controlPr>
            </control>
          </mc:Choice>
        </mc:AlternateContent>
        <mc:AlternateContent xmlns:mc="http://schemas.openxmlformats.org/markup-compatibility/2006">
          <mc:Choice Requires="x14">
            <control shapeId="2118" r:id="rId67" name="Check Box 70">
              <controlPr defaultSize="0" autoFill="0" autoLine="0" autoPict="0">
                <anchor moveWithCells="1" sizeWithCells="1">
                  <from>
                    <xdr:col>8</xdr:col>
                    <xdr:colOff>38100</xdr:colOff>
                    <xdr:row>135</xdr:row>
                    <xdr:rowOff>104775</xdr:rowOff>
                  </from>
                  <to>
                    <xdr:col>9</xdr:col>
                    <xdr:colOff>133350</xdr:colOff>
                    <xdr:row>136</xdr:row>
                    <xdr:rowOff>9525</xdr:rowOff>
                  </to>
                </anchor>
              </controlPr>
            </control>
          </mc:Choice>
        </mc:AlternateContent>
        <mc:AlternateContent xmlns:mc="http://schemas.openxmlformats.org/markup-compatibility/2006">
          <mc:Choice Requires="x14">
            <control shapeId="2120" r:id="rId68" name="Check Box 72">
              <controlPr defaultSize="0" autoFill="0" autoLine="0" autoPict="0">
                <anchor moveWithCells="1" sizeWithCells="1">
                  <from>
                    <xdr:col>3</xdr:col>
                    <xdr:colOff>1228725</xdr:colOff>
                    <xdr:row>172</xdr:row>
                    <xdr:rowOff>0</xdr:rowOff>
                  </from>
                  <to>
                    <xdr:col>3</xdr:col>
                    <xdr:colOff>1581150</xdr:colOff>
                    <xdr:row>172</xdr:row>
                    <xdr:rowOff>0</xdr:rowOff>
                  </to>
                </anchor>
              </controlPr>
            </control>
          </mc:Choice>
        </mc:AlternateContent>
        <mc:AlternateContent xmlns:mc="http://schemas.openxmlformats.org/markup-compatibility/2006">
          <mc:Choice Requires="x14">
            <control shapeId="2121" r:id="rId69" name="Check Box 73">
              <controlPr defaultSize="0" autoFill="0" autoLine="0" autoPict="0">
                <anchor moveWithCells="1" sizeWithCells="1">
                  <from>
                    <xdr:col>7</xdr:col>
                    <xdr:colOff>190500</xdr:colOff>
                    <xdr:row>172</xdr:row>
                    <xdr:rowOff>0</xdr:rowOff>
                  </from>
                  <to>
                    <xdr:col>9</xdr:col>
                    <xdr:colOff>28575</xdr:colOff>
                    <xdr:row>172</xdr:row>
                    <xdr:rowOff>0</xdr:rowOff>
                  </to>
                </anchor>
              </controlPr>
            </control>
          </mc:Choice>
        </mc:AlternateContent>
        <mc:AlternateContent xmlns:mc="http://schemas.openxmlformats.org/markup-compatibility/2006">
          <mc:Choice Requires="x14">
            <control shapeId="2122" r:id="rId70" name="Check Box 74">
              <controlPr defaultSize="0" autoFill="0" autoLine="0" autoPict="0">
                <anchor moveWithCells="1" sizeWithCells="1">
                  <from>
                    <xdr:col>12</xdr:col>
                    <xdr:colOff>1143000</xdr:colOff>
                    <xdr:row>172</xdr:row>
                    <xdr:rowOff>0</xdr:rowOff>
                  </from>
                  <to>
                    <xdr:col>12</xdr:col>
                    <xdr:colOff>1495425</xdr:colOff>
                    <xdr:row>172</xdr:row>
                    <xdr:rowOff>0</xdr:rowOff>
                  </to>
                </anchor>
              </controlPr>
            </control>
          </mc:Choice>
        </mc:AlternateContent>
        <mc:AlternateContent xmlns:mc="http://schemas.openxmlformats.org/markup-compatibility/2006">
          <mc:Choice Requires="x14">
            <control shapeId="2123" r:id="rId71" name="Check Box 75">
              <controlPr defaultSize="0" autoFill="0" autoLine="0" autoPict="0">
                <anchor moveWithCells="1" sizeWithCells="1">
                  <from>
                    <xdr:col>15</xdr:col>
                    <xdr:colOff>1333500</xdr:colOff>
                    <xdr:row>135</xdr:row>
                    <xdr:rowOff>104775</xdr:rowOff>
                  </from>
                  <to>
                    <xdr:col>15</xdr:col>
                    <xdr:colOff>1685925</xdr:colOff>
                    <xdr:row>136</xdr:row>
                    <xdr:rowOff>9525</xdr:rowOff>
                  </to>
                </anchor>
              </controlPr>
            </control>
          </mc:Choice>
        </mc:AlternateContent>
        <mc:AlternateContent xmlns:mc="http://schemas.openxmlformats.org/markup-compatibility/2006">
          <mc:Choice Requires="x14">
            <control shapeId="2124" r:id="rId72" name="Check Box 76">
              <controlPr defaultSize="0" autoFill="0" autoLine="0" autoPict="0">
                <anchor moveWithCells="1" sizeWithCells="1">
                  <from>
                    <xdr:col>20</xdr:col>
                    <xdr:colOff>38100</xdr:colOff>
                    <xdr:row>135</xdr:row>
                    <xdr:rowOff>104775</xdr:rowOff>
                  </from>
                  <to>
                    <xdr:col>21</xdr:col>
                    <xdr:colOff>133350</xdr:colOff>
                    <xdr:row>136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BASE 5j</vt:lpstr>
      <vt:lpstr>F. LIAISON </vt:lpstr>
      <vt:lpstr>'BASE 5j'!Zone_d_impression</vt:lpstr>
      <vt:lpstr>'F. LIAISON '!Zone_d_impression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dc:creator>
  <cp:lastModifiedBy>LOIC GENNEVIAUX</cp:lastModifiedBy>
  <cp:lastPrinted>2021-02-15T11:22:59Z</cp:lastPrinted>
  <dcterms:created xsi:type="dcterms:W3CDTF">2010-04-13T07:33:17Z</dcterms:created>
  <dcterms:modified xsi:type="dcterms:W3CDTF">2021-04-06T14:53:51Z</dcterms:modified>
</cp:coreProperties>
</file>